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" sheetId="1" r:id="rId1"/>
    <sheet name="Figury" sheetId="2" r:id="rId2"/>
  </sheets>
  <definedNames>
    <definedName name="_xlnm.Print_Titles" localSheetId="1">'Figury'!$8:$10</definedName>
    <definedName name="_xlnm.Print_Titles" localSheetId="0">'Zadanie'!$8:$10</definedName>
    <definedName name="Excel_BuiltIn__FilterDatabase">#REF!</definedName>
    <definedName name="fakt1R">#REF!</definedName>
    <definedName name="Excel_BuiltIn_Print_Area" localSheetId="0">'Zadanie'!$A:$O</definedName>
    <definedName name="Excel_BuiltIn_Print_Area" localSheetId="1">'Figury'!$A:$D</definedName>
  </definedNames>
  <calcPr fullCalcOnLoad="1"/>
</workbook>
</file>

<file path=xl/sharedStrings.xml><?xml version="1.0" encoding="utf-8"?>
<sst xmlns="http://schemas.openxmlformats.org/spreadsheetml/2006/main" count="1017" uniqueCount="374">
  <si>
    <t xml:space="preserve">Odberateľ: mesto Žilina 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</si>
  <si>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</si>
  <si>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</si>
  <si>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</si>
  <si>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</si>
  <si>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</si>
  <si>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</si>
  <si>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 xml:space="preserve">Projektant: Ing.arch. Rudolf Chodelka </t>
  </si>
  <si>
    <t>Rozpočet</t>
  </si>
  <si>
    <t>Prehľad rozpočtových nákladov v</t>
  </si>
  <si>
    <t>EUR</t>
  </si>
  <si>
    <t xml:space="preserve">Dodávateľ: </t>
  </si>
  <si>
    <t>Dátum: 26.05.2020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</si>
  <si>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</si>
  <si>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</si>
  <si>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</si>
  <si>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</si>
  <si>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</si>
  <si>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</si>
  <si>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r>
      <t xml:space="preserve">Stavba : </t>
    </r>
    <r>
      <rPr>
        <b/>
        <sz val="12"/>
        <rFont val="Arial Narrow"/>
        <family val="2"/>
      </rPr>
      <t>Stavebné úpravy ÚHA Žilina Horný Val 67,  p.č.109/5</t>
    </r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</si>
  <si>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</si>
  <si>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</si>
  <si>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</si>
  <si>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</si>
  <si>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</si>
  <si>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</si>
  <si>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</si>
  <si>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</si>
  <si>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</si>
  <si>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</si>
  <si>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</si>
  <si>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</si>
  <si>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</si>
  <si>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</si>
  <si>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</si>
  <si>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</si>
  <si>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</si>
  <si>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</si>
  <si>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</si>
  <si>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</si>
  <si>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</si>
  <si>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</si>
  <si>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</si>
  <si>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</si>
  <si>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</si>
  <si>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</si>
  <si>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</si>
  <si>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</si>
  <si>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</si>
  <si>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</si>
  <si>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</si>
  <si>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</si>
  <si>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</si>
  <si>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</si>
  <si>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</si>
  <si>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</si>
  <si>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</si>
  <si>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</si>
  <si>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</si>
  <si>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</si>
  <si>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</si>
  <si>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</si>
  <si>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</si>
  <si>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</si>
  <si>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</si>
  <si>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</si>
  <si>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</si>
  <si>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</si>
  <si>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</si>
  <si>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</si>
  <si>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3 - ZVISLÉ A KOMPLETNÉ KONŠTRUKCIE</t>
  </si>
  <si>
    <t>011</t>
  </si>
  <si>
    <t>317941121</t>
  </si>
  <si>
    <t>Osadenie valcovaných nosníkov - ocel.preklady</t>
  </si>
  <si>
    <t>t</t>
  </si>
  <si>
    <t xml:space="preserve">                    </t>
  </si>
  <si>
    <t>E</t>
  </si>
  <si>
    <t>45.25.50</t>
  </si>
  <si>
    <t>EK</t>
  </si>
  <si>
    <t>S</t>
  </si>
  <si>
    <t>oceľové preklady ponad vybúrané otvory - podchytávky</t>
  </si>
  <si>
    <t>a</t>
  </si>
  <si>
    <t>L 100x100x8mm váha 12,18kg/m 2x 1,30m po 3x</t>
  </si>
  <si>
    <t>1,30*3*2 * 0,01218 =   0,095</t>
  </si>
  <si>
    <t>MAT</t>
  </si>
  <si>
    <t>553439070</t>
  </si>
  <si>
    <t>Oceľové valcované profily</t>
  </si>
  <si>
    <t>kg</t>
  </si>
  <si>
    <t>D</t>
  </si>
  <si>
    <t>28.12.10</t>
  </si>
  <si>
    <t>EZ</t>
  </si>
  <si>
    <t>"stratné 8%" 95,0*1,08 =   102,600</t>
  </si>
  <si>
    <t>014</t>
  </si>
  <si>
    <t>340239235</t>
  </si>
  <si>
    <t>Zamurovanie otvoru Ytong pl.1-4m2 v priečkach hr.150mm</t>
  </si>
  <si>
    <t>m2</t>
  </si>
  <si>
    <t>"zamurovanie otvorov pôvod.svetlíkov" 12,00 =   12,000</t>
  </si>
  <si>
    <t xml:space="preserve">3 - ZVISLÉ A KOMPLETNÉ KONŠTRUKCIE  spolu: </t>
  </si>
  <si>
    <t>6 - ÚPRAVY POVRCHOV, PODLAHY, VÝPLNE</t>
  </si>
  <si>
    <t>612425931</t>
  </si>
  <si>
    <t>Omietka vnútorného ostenia dverného vápenná štuková</t>
  </si>
  <si>
    <t>45.41.10</t>
  </si>
  <si>
    <t>nové ostenie dverí po vybúraní</t>
  </si>
  <si>
    <t>(0,90*2,00*2)*0,29 =   1,044</t>
  </si>
  <si>
    <t>(0,90*2,00*2)*0,25 =   0,900</t>
  </si>
  <si>
    <t>"po vybúraní priečok" 3,40*0,15*7 =   3,570</t>
  </si>
  <si>
    <t>612474102</t>
  </si>
  <si>
    <t>Omietka vnút.stien zo suchých zmesí štuková Baumit</t>
  </si>
  <si>
    <t>na zamurovanie otvoru dverí - obojstranne + 15% presah</t>
  </si>
  <si>
    <t>1,00*2,00*2 * 1,15 =   4,600</t>
  </si>
  <si>
    <t>na zamurovanie otvorov pôvod.svetlíkov-obojstranne + 15% presah</t>
  </si>
  <si>
    <t>12,00"m2"*2 * 1,15 =   27,600</t>
  </si>
  <si>
    <t>642944121</t>
  </si>
  <si>
    <t>Osadenie dverných zárubní oceľových dodatočne do 2,5m2</t>
  </si>
  <si>
    <t>kus</t>
  </si>
  <si>
    <t>45.42.11</t>
  </si>
  <si>
    <t>553301380</t>
  </si>
  <si>
    <t>Zárubňa oceľová CGH 90x197x16cm L komaxit.úprava</t>
  </si>
  <si>
    <t>553301390</t>
  </si>
  <si>
    <t>Zárubňa oceľová CGH 90x197x16cm P komaxit.úprava</t>
  </si>
  <si>
    <t>648991111</t>
  </si>
  <si>
    <t>Osadenie parapetných dosák z plastických hmôt š.do 200mm</t>
  </si>
  <si>
    <t>m</t>
  </si>
  <si>
    <t>dodávka - interiér</t>
  </si>
  <si>
    <t>1,48+1,88+0,91+0,90*11+1,20*3+2,66+2,65*2+2,70 =   28,430</t>
  </si>
  <si>
    <t xml:space="preserve">6 - ÚPRAVY POVRCHOV, PODLAHY, VÝPLNE  spolu: </t>
  </si>
  <si>
    <t>9 - OSTATNÉ KONŠTRUKCIE A PRÁCE</t>
  </si>
  <si>
    <t>013</t>
  </si>
  <si>
    <t>962031133</t>
  </si>
  <si>
    <t>Búranie priečok z tehál na MVC hr.do 15cm, nad 4m2</t>
  </si>
  <si>
    <t>45.11.11</t>
  </si>
  <si>
    <t>(2,40+3,78+2,50)*3,40 - 0,90*1,97*2 =   25,966</t>
  </si>
  <si>
    <t>962032231</t>
  </si>
  <si>
    <t>Búranie muriva z tehál na MVC nad 4 m2</t>
  </si>
  <si>
    <t>m3</t>
  </si>
  <si>
    <t>"múry hr.18cm" (3,89+3,99)*3,40*0,18 =   4,823</t>
  </si>
  <si>
    <t>"odpočet dverí"  -0,90*1,97*0,18*2 =   -0,638</t>
  </si>
  <si>
    <t>"odpočet svetlíka" -1,75*1,00*0,18 =   -0,315</t>
  </si>
  <si>
    <t>971033651</t>
  </si>
  <si>
    <t>Vybúranie otvorov do 4m2 v murive tehlovom MVC hr.30-60cm</t>
  </si>
  <si>
    <t>otvory pre nové dvere 900x1970mm</t>
  </si>
  <si>
    <t>"hr.35cm" 1,00*0,35*2,00 =   0,700</t>
  </si>
  <si>
    <t>"hr.39cm" 1,00*0,39*2,00 =   0,780</t>
  </si>
  <si>
    <t>967031142</t>
  </si>
  <si>
    <t>Prisekanie rovného ostenia v murive tehlovom na maltu MC</t>
  </si>
  <si>
    <t>"po vybúraní otvorov" (1,00+2,00*2)*0,39 + (1,00+2,02*2)*0,35 =   3,714</t>
  </si>
  <si>
    <t>968061112</t>
  </si>
  <si>
    <t>Vyvesenie drev.krídiel okien</t>
  </si>
  <si>
    <t>"svetlíky 1000x1750mm" 8 =   8,000</t>
  </si>
  <si>
    <t>"drev,okná" 21 =   21,000</t>
  </si>
  <si>
    <t>968061126</t>
  </si>
  <si>
    <t>Vyvesenie drev.krídiel dvier</t>
  </si>
  <si>
    <t>"90x197cm" 7 =   7,000</t>
  </si>
  <si>
    <t>"145x197cm" 1 =   1,000</t>
  </si>
  <si>
    <t>968062245</t>
  </si>
  <si>
    <t>Vybúranie rámov okien drev.jednoduchých pevných do 2m2</t>
  </si>
  <si>
    <t>"svetlíky 1000x1750mm" 1,00*1,75*8 =   14,000</t>
  </si>
  <si>
    <t>968062355</t>
  </si>
  <si>
    <t>Vybúranie rámov okien drev.zdvojených pl.1-2m2</t>
  </si>
  <si>
    <t>0,88*2,06 + 0,91*2,06 + 0,90*2,06 + 0,90*2,10*10 =   24,441</t>
  </si>
  <si>
    <t>.</t>
  </si>
  <si>
    <t>968062356</t>
  </si>
  <si>
    <t>Vybúranie rámov okien drev.zdvojených pl.2-4m2</t>
  </si>
  <si>
    <t>1,48*1,47 + 1,20*2,05*3 =   9,556</t>
  </si>
  <si>
    <t>968062357</t>
  </si>
  <si>
    <t>Vybúranie rámov okien drev.zdvojencýh pl.nad 4m2</t>
  </si>
  <si>
    <t>2,66*1,80*1 + 2,65*1,80*2 + 2,70*1,80*1 =   19,188</t>
  </si>
  <si>
    <t>968072455</t>
  </si>
  <si>
    <t>Vybúranie kovových dverných zárubní do 2m2</t>
  </si>
  <si>
    <t>0,90*1,97*5 + 1,45*1,97*1 =   11,722</t>
  </si>
  <si>
    <t>974031165</t>
  </si>
  <si>
    <t>Vysekanie rýh v tehelnom murive hl.do 15cm š.do 20cm</t>
  </si>
  <si>
    <t>ryhy pre vloženie 3x oceľ.prekladu ponad vybúr.otvor</t>
  </si>
  <si>
    <t>1,50*3 * 2 =   9,000</t>
  </si>
  <si>
    <t>"pre ZTI"  15,0 =   15,000</t>
  </si>
  <si>
    <t>978059521</t>
  </si>
  <si>
    <t>Vybúranie vnút.keram.obkladov plochy do 2m2</t>
  </si>
  <si>
    <t>731</t>
  </si>
  <si>
    <t>735111810</t>
  </si>
  <si>
    <t>Demontáž vykurovacích telies článkových</t>
  </si>
  <si>
    <t>I</t>
  </si>
  <si>
    <t>45.33.11</t>
  </si>
  <si>
    <t>766</t>
  </si>
  <si>
    <t>766411812</t>
  </si>
  <si>
    <t>Demontáž obloženia stien z panelov pl. nad 1,5m2</t>
  </si>
  <si>
    <t>45.42.13</t>
  </si>
  <si>
    <t>766441811</t>
  </si>
  <si>
    <t>Demontáž parapetných dosiek drevených, laminovaných šírky do 30cm</t>
  </si>
  <si>
    <t xml:space="preserve">  .  .  </t>
  </si>
  <si>
    <t>775</t>
  </si>
  <si>
    <t>776511820</t>
  </si>
  <si>
    <t>Odstránenie povlakových podláh lepených s podložkou</t>
  </si>
  <si>
    <t>45.43.21</t>
  </si>
  <si>
    <t>M.č.202 až 227 okrem 224</t>
  </si>
  <si>
    <t>30,78+20,84+30,27+26,16+27,20+27,21+21,75+4,14+5,66+10,41+12,44+8,40 =   225,260</t>
  </si>
  <si>
    <t>19,20+11,13+6,25+30,39+10,70 =   77,670</t>
  </si>
  <si>
    <t>979011111</t>
  </si>
  <si>
    <t>Zvislá doprava sute,vybúr.hmôt za prvé podlažie</t>
  </si>
  <si>
    <t>211</t>
  </si>
  <si>
    <t>979012112</t>
  </si>
  <si>
    <t>Zvislá doprava sute ručne po schodoch</t>
  </si>
  <si>
    <t>979081111</t>
  </si>
  <si>
    <t>Odvoz sute,vybúraných hmôt na skládku do 1km</t>
  </si>
  <si>
    <t>979081121</t>
  </si>
  <si>
    <t>Odvoz sute,vybúraných hmôt na skládku každý ďalší 1km</t>
  </si>
  <si>
    <t>23,955"t" * 10"km" =   239,550</t>
  </si>
  <si>
    <t>979082111</t>
  </si>
  <si>
    <t>Vnútrostavenisková doprava sute,vybúraných hmôt do 10m</t>
  </si>
  <si>
    <t>979131409</t>
  </si>
  <si>
    <t>Poplatok za uloženie a zneškodnenie sute na skládke</t>
  </si>
  <si>
    <t>999281111</t>
  </si>
  <si>
    <t>Presun hmôt pre opravy,rekonštrukcie v objektoch výšky do 25m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</si>
  <si>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</si>
  <si>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</si>
  <si>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</si>
  <si>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</si>
  <si>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</si>
  <si>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721170040</t>
  </si>
  <si>
    <t>Ohyb odpadneho potrubia PVC D 40</t>
  </si>
  <si>
    <t>IK</t>
  </si>
  <si>
    <t>721171105</t>
  </si>
  <si>
    <t>Potrubie kanal. z PVC-U rúr hrdlových odpadné D 50x1,8</t>
  </si>
  <si>
    <t>45.33.20</t>
  </si>
  <si>
    <t>721290111</t>
  </si>
  <si>
    <t>Skúška tesnosti kanalizácie vodou do DN 125</t>
  </si>
  <si>
    <t xml:space="preserve">721 - Vnútorná kanalizácia  spolu: </t>
  </si>
  <si>
    <t>722 - Vnútorný vodovod</t>
  </si>
  <si>
    <t>722172223</t>
  </si>
  <si>
    <t>Potrubie z plastických rúr PP-R DN 25*2,3 polyfúznym zváraním</t>
  </si>
  <si>
    <t>722229102</t>
  </si>
  <si>
    <t>Montáž ventilu výtok.plavák.vypúšť.odvodňov.kohút plniaceho PN 0,6 ventilov G 3/4</t>
  </si>
  <si>
    <t>998722102</t>
  </si>
  <si>
    <t>Presun hmôt pre vnút.vodovod v objektoch výšky do 12m</t>
  </si>
  <si>
    <t>45.33.30</t>
  </si>
  <si>
    <t xml:space="preserve">722 - Vnútorný vodovod  spolu: </t>
  </si>
  <si>
    <t>734 - Armatúry</t>
  </si>
  <si>
    <t>734222612</t>
  </si>
  <si>
    <t>Ventil regul.závit.s hlavicou termost.ovlád. V4262A G 1/2</t>
  </si>
  <si>
    <t xml:space="preserve">734 - Armatúry  spolu: </t>
  </si>
  <si>
    <t>735 - Vykurovacie telesá</t>
  </si>
  <si>
    <t>735152642</t>
  </si>
  <si>
    <t>Montáž vykurovacieho telesa panelového trojradového výšky 600mm/dĺžky 700-999mm</t>
  </si>
  <si>
    <t>735152643</t>
  </si>
  <si>
    <t>Montáž vykurovacieho telesa panelového trojradového výšky 600mm/dĺžky 1000-1399mm</t>
  </si>
  <si>
    <t>735152644</t>
  </si>
  <si>
    <t>Montáž vykurovacieho telesa panelového trojradového výšky 600mm/dĺžky 1400-1999mm</t>
  </si>
  <si>
    <t>484520790</t>
  </si>
  <si>
    <t>Vykurovacie ocelové doskové teleso KORAD 550 PLAN dl.800mm+ ventil Kompakt</t>
  </si>
  <si>
    <t>28.22.11</t>
  </si>
  <si>
    <t>IZ</t>
  </si>
  <si>
    <t>484520810</t>
  </si>
  <si>
    <t>Vykurovacie ocelové doskové teleso KORAD 550 PLAN dl.1000mm+ ventil Kompakt</t>
  </si>
  <si>
    <t>484520850</t>
  </si>
  <si>
    <t>Vykurovacie ocelové doskové teleso KORAD 550 PLAN dl.1400mm+ ventil Kompakt</t>
  </si>
  <si>
    <t>484520880</t>
  </si>
  <si>
    <t>Vykurovacie ocelové doskové teleso KORAD 550 PLAN dl.1700mm+ ventil Kompakt</t>
  </si>
  <si>
    <t>735153300</t>
  </si>
  <si>
    <t>Príplatok za odvzdušňovací ventil telies</t>
  </si>
  <si>
    <t>735158120</t>
  </si>
  <si>
    <t>Vykur. telesá panel. 2 radové, tlak. skúšky telies vodou</t>
  </si>
  <si>
    <t>735890801</t>
  </si>
  <si>
    <t>Vnútrostav.premiestnenie vybúr. hmôt vyk. telies vodor. 100m v. do 6m</t>
  </si>
  <si>
    <t>998735202</t>
  </si>
  <si>
    <t>Presun hmôt pre vykur.telesá UK v objektoch výšky do 12m</t>
  </si>
  <si>
    <t xml:space="preserve">735 - Vykurovacie telesá  spolu: </t>
  </si>
  <si>
    <t>764 - Konštrukcie klampiarske</t>
  </si>
  <si>
    <t>764</t>
  </si>
  <si>
    <t>764410250</t>
  </si>
  <si>
    <t>PZ pl. oplechovanie parapetov rš 250-330mm</t>
  </si>
  <si>
    <t>45.22.13</t>
  </si>
  <si>
    <t>998764101</t>
  </si>
  <si>
    <t>Presun hmôt pre klampiarske konštr.v objekte výšky do 6m</t>
  </si>
  <si>
    <t xml:space="preserve">764 - Konštrukcie klampiarske  spolu: </t>
  </si>
  <si>
    <t>766 - Konštrukcie stolárske</t>
  </si>
  <si>
    <t>766661432</t>
  </si>
  <si>
    <t>Montáž dvier otvár.protipožiarne do oceľovej zárubne 2-krídl do 1,45m</t>
  </si>
  <si>
    <t>611617721</t>
  </si>
  <si>
    <t>Dvere vnútorné zasklené 143x197cm dyhované, požiarna odolnosť PO 30</t>
  </si>
  <si>
    <t>20.30.11</t>
  </si>
  <si>
    <t>"ozn.D9" 1 =   1,000</t>
  </si>
  <si>
    <t>61168KL</t>
  </si>
  <si>
    <t>Kľučka+vložka+kovanie</t>
  </si>
  <si>
    <t>766695213</t>
  </si>
  <si>
    <t>Montáž prahov dvier 1-krídl. š. nad 10cm</t>
  </si>
  <si>
    <t>61187181</t>
  </si>
  <si>
    <t>Prah dubový dĺžka 92 šírka 15cm</t>
  </si>
  <si>
    <t>766695233</t>
  </si>
  <si>
    <t>Montáž prahov dvier 2-krídl. š. nad 10cm</t>
  </si>
  <si>
    <t>611872610</t>
  </si>
  <si>
    <t>Prah dubový dĺžka 147 šírka 15cm</t>
  </si>
  <si>
    <t>998766202</t>
  </si>
  <si>
    <t>Presun hmôt pre konštr. stolárske v objektoch výšky do 12m</t>
  </si>
  <si>
    <t xml:space="preserve">766 - Konštrukcie stolárske  spolu: </t>
  </si>
  <si>
    <t>767 - Konštrukcie doplnk. kovové stavebné</t>
  </si>
  <si>
    <t>767-al</t>
  </si>
  <si>
    <t>Montáž hliníkových okien, PUR pena po obvode</t>
  </si>
  <si>
    <t>bm</t>
  </si>
  <si>
    <t>"ozn.o1" (1,20+2,05)*2*3 =   19,500</t>
  </si>
  <si>
    <t>"ozn.o2" (0,90+2,10)*2*4 =   24,000</t>
  </si>
  <si>
    <t>"ozn.o3" (2,65+1,80)*2*2 =   17,800</t>
  </si>
  <si>
    <t>"ozn.o4" (2,70*1,80)*2*2 =   19,440</t>
  </si>
  <si>
    <t>"ozn.o6" (0,91+2,06)*2*2 =   11,880</t>
  </si>
  <si>
    <t>"ozn.o7" (1,47+1,48)*2*1 =   5,900</t>
  </si>
  <si>
    <t>553ozn.o1</t>
  </si>
  <si>
    <t>Hliníkové okná s trojsklom 1200x2050mm  (2,46m2)</t>
  </si>
  <si>
    <t>553ozn.o2</t>
  </si>
  <si>
    <t>Hliníkové okná s trojsklom 900x2100mm   (1,89m2)</t>
  </si>
  <si>
    <t>553ozn.o3</t>
  </si>
  <si>
    <t>Hliníkové okná s trojsklom 2650x1800mm (4,77m2)</t>
  </si>
  <si>
    <t>553ozn.o4</t>
  </si>
  <si>
    <t>Hliníkové okná s trojsklom 2700x1800mm  (4,86m2)</t>
  </si>
  <si>
    <t>553ozn.o6</t>
  </si>
  <si>
    <t>Hliníkové okná s trojsklom 910x2060mm  (1,87m2)</t>
  </si>
  <si>
    <t>553ozn.o7</t>
  </si>
  <si>
    <t>Hliníkové okná s trojsklom 1470x1480mm (2,18m2)</t>
  </si>
  <si>
    <t>767</t>
  </si>
  <si>
    <t>767631510</t>
  </si>
  <si>
    <t>Montáž plastových okien, PUR pena po obvode</t>
  </si>
  <si>
    <t>"ozn.o8" (0,90+0,90)*2*7 =   25,200</t>
  </si>
  <si>
    <t>28.11.23</t>
  </si>
  <si>
    <t>611ozn.o8</t>
  </si>
  <si>
    <t>Plastové okná s izolačným trojsklom 900x900mm (0,81m2)</t>
  </si>
  <si>
    <t>998767202</t>
  </si>
  <si>
    <t>Presun hmôt pre kovové doplnk. konštr. v objektoch výšky do 12m</t>
  </si>
  <si>
    <t xml:space="preserve">767 - Konštrukcie doplnk. kovové stavebné  spolu: </t>
  </si>
  <si>
    <t>783 - Nátery</t>
  </si>
  <si>
    <t>783</t>
  </si>
  <si>
    <t>783222100</t>
  </si>
  <si>
    <t>Nátery kov.doplnk.konštr.syntet.dvojnásobné</t>
  </si>
  <si>
    <t>oceľové preklady ponad vybúrané otvory - podchytávky L 100x100x8mm</t>
  </si>
  <si>
    <t>1,30*3*2 * 0,40 =   3,120</t>
  </si>
  <si>
    <t>783225100</t>
  </si>
  <si>
    <t>Nátery kov.doplnk.konštr.syntet.dvojnás.+1x email</t>
  </si>
  <si>
    <t>45.42.12</t>
  </si>
  <si>
    <t>783226100</t>
  </si>
  <si>
    <t>Nátery kov.doplnk.konštr.syntet. základné</t>
  </si>
  <si>
    <t>3,12+16,484 =   19,604</t>
  </si>
  <si>
    <t>783322220</t>
  </si>
  <si>
    <t>Nátery syntet.ocel.radiátorov dvojnásobné+1x email</t>
  </si>
  <si>
    <t>783322720</t>
  </si>
  <si>
    <t>Nátery syntet.ocel.radiátorov základné</t>
  </si>
  <si>
    <t>45.44.21</t>
  </si>
  <si>
    <t>783801812</t>
  </si>
  <si>
    <t>Odstránenie náterov z omietok stien oškrabaním</t>
  </si>
  <si>
    <t xml:space="preserve">783 - Nátery  spolu: </t>
  </si>
  <si>
    <t>784 - Maľby</t>
  </si>
  <si>
    <t>784</t>
  </si>
  <si>
    <t>784401801</t>
  </si>
  <si>
    <t>Odstránenie malieb v miestnostiach výšky do 3,8 m obrúsením a oprášením</t>
  </si>
  <si>
    <t>784411301</t>
  </si>
  <si>
    <t>Pačok váp.mliekom s obrúsením a presádr. v miest. do 3,8m</t>
  </si>
  <si>
    <t>784452571</t>
  </si>
  <si>
    <t>Maľba zo zmesí tekut.far.dvojnás.v miestnosti výšky do 3,8m</t>
  </si>
  <si>
    <t xml:space="preserve">784 - Maľby  spolu: </t>
  </si>
  <si>
    <t xml:space="preserve">PRÁCE A DODÁVKY PSV  spolu: </t>
  </si>
  <si>
    <t>PRÁCE A DODÁVKY M</t>
  </si>
  <si>
    <t>921</t>
  </si>
  <si>
    <t>kpl01</t>
  </si>
  <si>
    <t>Výmena vypínačov a zásuviek-drobné úpravy v zmysle PD</t>
  </si>
  <si>
    <t>kpl</t>
  </si>
  <si>
    <t xml:space="preserve">PRÁCE A DODÁVKY M  spolu: </t>
  </si>
  <si>
    <t>Za rozpočet celkom</t>
  </si>
  <si>
    <t>M</t>
  </si>
  <si>
    <t>MK</t>
  </si>
  <si>
    <t xml:space="preserve">Spracoval: </t>
  </si>
  <si>
    <t xml:space="preserve">JKSO : </t>
  </si>
  <si>
    <t>Stavba : Stavebné úpravy ÚHA Žilina Horný Val 67,  p.č.109/5</t>
  </si>
  <si>
    <t>Ing. Štaudingerová</t>
  </si>
  <si>
    <t>Názov figúry</t>
  </si>
  <si>
    <t>Popis figúry</t>
  </si>
  <si>
    <t>Aritmetický výraz</t>
  </si>
  <si>
    <t>Hodnota</t>
  </si>
  <si>
    <t>Figura</t>
  </si>
  <si>
    <t>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</si>
</sst>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@"/>
    <numFmt numFmtId="168" formatCode="#,##0.000"/>
    <numFmt numFmtId="169" formatCode="#,##0.00"/>
    <numFmt numFmtId="170" formatCode="#,##0.00000"/>
    <numFmt numFmtId="171" formatCode="0.000"/>
  </numFmts>
  <fonts count="15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2" applyNumberFormat="0" applyFill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6" fillId="0" borderId="0" applyNumberFormat="0" applyFill="0" applyBorder="0" applyAlignment="0" applyProtection="0"/>
    <xf numFmtId="164" fontId="1" fillId="0" borderId="0" applyBorder="0">
      <alignment vertical="center"/>
      <protection/>
    </xf>
    <xf numFmtId="164" fontId="7" fillId="0" borderId="0" applyNumberFormat="0" applyFill="0" applyBorder="0" applyAlignment="0" applyProtection="0"/>
    <xf numFmtId="164" fontId="1" fillId="0" borderId="3">
      <alignment vertical="center"/>
      <protection/>
    </xf>
  </cellStyleXfs>
  <cellXfs count="72">
    <xf numFmtId="164" fontId="0" fillId="0" borderId="0" xfId="0" applyAlignment="1">
      <alignment/>
    </xf>
    <xf numFmtId="164" fontId="8" fillId="0" borderId="0" xfId="0" applyFont="1" applyAlignment="1" applyProtection="1">
      <alignment horizontal="right" vertical="top"/>
      <protection/>
    </xf>
    <xf numFmtId="167" fontId="8" fillId="0" borderId="0" xfId="0" applyNumberFormat="1" applyFont="1" applyAlignment="1" applyProtection="1">
      <alignment horizontal="center" vertical="top"/>
      <protection/>
    </xf>
    <xf numFmtId="167" fontId="8" fillId="0" borderId="0" xfId="0" applyNumberFormat="1" applyFont="1" applyAlignment="1" applyProtection="1">
      <alignment vertical="top"/>
      <protection/>
    </xf>
    <xf numFmtId="167" fontId="8" fillId="0" borderId="0" xfId="0" applyNumberFormat="1" applyFont="1" applyAlignment="1" applyProtection="1">
      <alignment horizontal="left" vertical="top" wrapText="1"/>
      <protection/>
    </xf>
    <xf numFmtId="168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vertical="top"/>
      <protection/>
    </xf>
    <xf numFmtId="169" fontId="8" fillId="0" borderId="0" xfId="0" applyNumberFormat="1" applyFont="1" applyAlignment="1" applyProtection="1">
      <alignment vertical="top"/>
      <protection/>
    </xf>
    <xf numFmtId="170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horizontal="center" vertical="top"/>
      <protection/>
    </xf>
    <xf numFmtId="171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4" fontId="10" fillId="0" borderId="0" xfId="45" applyFont="1">
      <alignment/>
      <protection/>
    </xf>
    <xf numFmtId="167" fontId="10" fillId="0" borderId="0" xfId="45" applyNumberFormat="1" applyFont="1">
      <alignment/>
      <protection/>
    </xf>
    <xf numFmtId="167" fontId="8" fillId="0" borderId="0" xfId="0" applyNumberFormat="1" applyFont="1" applyAlignment="1" applyProtection="1">
      <alignment/>
      <protection/>
    </xf>
    <xf numFmtId="164" fontId="11" fillId="0" borderId="0" xfId="45" applyFont="1">
      <alignment/>
      <protection/>
    </xf>
    <xf numFmtId="167" fontId="11" fillId="0" borderId="0" xfId="45" applyNumberFormat="1" applyFont="1">
      <alignment/>
      <protection/>
    </xf>
    <xf numFmtId="167" fontId="8" fillId="0" borderId="0" xfId="0" applyNumberFormat="1" applyFont="1" applyAlignment="1" applyProtection="1">
      <alignment horizontal="center"/>
      <protection/>
    </xf>
    <xf numFmtId="167" fontId="8" fillId="0" borderId="0" xfId="0" applyNumberFormat="1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 horizontal="center"/>
      <protection/>
    </xf>
    <xf numFmtId="164" fontId="8" fillId="0" borderId="7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 horizontal="center"/>
      <protection/>
    </xf>
    <xf numFmtId="164" fontId="14" fillId="0" borderId="7" xfId="0" applyFont="1" applyBorder="1" applyAlignment="1" applyProtection="1">
      <alignment horizontal="center"/>
      <protection locked="0"/>
    </xf>
    <xf numFmtId="164" fontId="14" fillId="0" borderId="4" xfId="0" applyFont="1" applyBorder="1" applyAlignment="1" applyProtection="1">
      <alignment horizontal="center"/>
      <protection locked="0"/>
    </xf>
    <xf numFmtId="164" fontId="8" fillId="0" borderId="4" xfId="0" applyFont="1" applyBorder="1" applyAlignment="1" applyProtection="1">
      <alignment horizontal="center"/>
      <protection locked="0"/>
    </xf>
    <xf numFmtId="167" fontId="8" fillId="0" borderId="4" xfId="0" applyNumberFormat="1" applyFont="1" applyBorder="1" applyAlignment="1" applyProtection="1">
      <alignment horizontal="left"/>
      <protection/>
    </xf>
    <xf numFmtId="164" fontId="8" fillId="0" borderId="4" xfId="0" applyFont="1" applyBorder="1" applyAlignment="1" applyProtection="1">
      <alignment horizontal="right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9" xfId="0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 horizontal="center"/>
      <protection/>
    </xf>
    <xf numFmtId="164" fontId="14" fillId="0" borderId="9" xfId="0" applyFont="1" applyBorder="1" applyAlignment="1" applyProtection="1">
      <alignment horizontal="center"/>
      <protection locked="0"/>
    </xf>
    <xf numFmtId="164" fontId="14" fillId="0" borderId="8" xfId="0" applyFont="1" applyBorder="1" applyAlignment="1" applyProtection="1">
      <alignment horizontal="center"/>
      <protection locked="0"/>
    </xf>
    <xf numFmtId="164" fontId="8" fillId="0" borderId="8" xfId="0" applyFont="1" applyBorder="1" applyAlignment="1" applyProtection="1">
      <alignment horizontal="center"/>
      <protection locked="0"/>
    </xf>
    <xf numFmtId="168" fontId="8" fillId="0" borderId="8" xfId="0" applyNumberFormat="1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7" fontId="8" fillId="0" borderId="8" xfId="0" applyNumberFormat="1" applyFont="1" applyBorder="1" applyAlignment="1" applyProtection="1">
      <alignment horizontal="left"/>
      <protection/>
    </xf>
    <xf numFmtId="164" fontId="8" fillId="0" borderId="8" xfId="0" applyFont="1" applyBorder="1" applyAlignment="1" applyProtection="1">
      <alignment horizontal="right"/>
      <protection/>
    </xf>
    <xf numFmtId="167" fontId="9" fillId="0" borderId="0" xfId="0" applyNumberFormat="1" applyFont="1" applyAlignment="1" applyProtection="1">
      <alignment vertical="top"/>
      <protection/>
    </xf>
    <xf numFmtId="167" fontId="14" fillId="0" borderId="0" xfId="0" applyNumberFormat="1" applyFont="1" applyAlignment="1" applyProtection="1">
      <alignment horizontal="left" vertical="top" wrapText="1"/>
      <protection/>
    </xf>
    <xf numFmtId="168" fontId="14" fillId="0" borderId="0" xfId="0" applyNumberFormat="1" applyFont="1" applyAlignment="1" applyProtection="1">
      <alignment vertical="top"/>
      <protection/>
    </xf>
    <xf numFmtId="164" fontId="14" fillId="0" borderId="0" xfId="0" applyFont="1" applyAlignment="1" applyProtection="1">
      <alignment vertical="top"/>
      <protection/>
    </xf>
    <xf numFmtId="169" fontId="14" fillId="0" borderId="0" xfId="0" applyNumberFormat="1" applyFont="1" applyAlignment="1" applyProtection="1">
      <alignment vertical="top"/>
      <protection/>
    </xf>
    <xf numFmtId="170" fontId="14" fillId="0" borderId="0" xfId="0" applyNumberFormat="1" applyFont="1" applyAlignment="1" applyProtection="1">
      <alignment vertical="top"/>
      <protection/>
    </xf>
    <xf numFmtId="164" fontId="14" fillId="0" borderId="0" xfId="0" applyFont="1" applyAlignment="1" applyProtection="1">
      <alignment horizontal="center" vertical="top"/>
      <protection/>
    </xf>
    <xf numFmtId="171" fontId="14" fillId="0" borderId="0" xfId="0" applyNumberFormat="1" applyFont="1" applyAlignment="1" applyProtection="1">
      <alignment vertical="top"/>
      <protection/>
    </xf>
    <xf numFmtId="167" fontId="8" fillId="0" borderId="0" xfId="0" applyNumberFormat="1" applyFont="1" applyAlignment="1" applyProtection="1">
      <alignment horizontal="right" vertical="top" wrapText="1"/>
      <protection/>
    </xf>
    <xf numFmtId="169" fontId="9" fillId="0" borderId="0" xfId="0" applyNumberFormat="1" applyFont="1" applyAlignment="1" applyProtection="1">
      <alignment vertical="top"/>
      <protection/>
    </xf>
    <xf numFmtId="170" fontId="9" fillId="0" borderId="0" xfId="0" applyNumberFormat="1" applyFont="1" applyAlignment="1" applyProtection="1">
      <alignment vertical="top"/>
      <protection/>
    </xf>
    <xf numFmtId="168" fontId="9" fillId="0" borderId="0" xfId="0" applyNumberFormat="1" applyFont="1" applyAlignment="1" applyProtection="1">
      <alignment vertical="top"/>
      <protection/>
    </xf>
    <xf numFmtId="167" fontId="9" fillId="0" borderId="0" xfId="0" applyNumberFormat="1" applyFont="1" applyAlignment="1" applyProtection="1">
      <alignment horizontal="left" vertical="top" wrapText="1"/>
      <protection/>
    </xf>
    <xf numFmtId="167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164" fontId="9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7" fontId="8" fillId="0" borderId="0" xfId="0" applyNumberFormat="1" applyFont="1" applyAlignment="1" applyProtection="1">
      <alignment horizontal="center"/>
      <protection locked="0"/>
    </xf>
    <xf numFmtId="167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164" fontId="8" fillId="0" borderId="4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164" fontId="8" fillId="0" borderId="8" xfId="0" applyFont="1" applyBorder="1" applyAlignment="1" applyProtection="1">
      <alignment horizontal="left"/>
      <protection locked="0"/>
    </xf>
    <xf numFmtId="164" fontId="8" fillId="0" borderId="8" xfId="0" applyFont="1" applyBorder="1" applyAlignment="1" applyProtection="1">
      <alignment horizontal="left" vertical="center"/>
      <protection locked="0"/>
    </xf>
    <xf numFmtId="164" fontId="8" fillId="0" borderId="9" xfId="0" applyNumberFormat="1" applyFont="1" applyBorder="1" applyAlignment="1" applyProtection="1">
      <alignment horizontal="center"/>
      <protection locked="0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normálne_KLs" xfId="45"/>
    <cellStyle name="Název" xfId="46"/>
    <cellStyle name="TEXT 1" xfId="47"/>
    <cellStyle name="Text upozornění" xfId="48"/>
    <cellStyle name="TEXT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showGridLines="0" tabSelected="1" workbookViewId="0" topLeftCell="A136">
      <selection activeCell="A137" sqref="A13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0" style="7" hidden="1" customWidth="1"/>
    <col min="10" max="10" width="9.7109375" style="7" customWidth="1"/>
    <col min="11" max="12" width="0" style="8" hidden="1" customWidth="1"/>
    <col min="13" max="14" width="0" style="5" hidden="1" customWidth="1"/>
    <col min="15" max="15" width="3.57421875" style="6" customWidth="1"/>
    <col min="16" max="16" width="0" style="6" hidden="1" customWidth="1"/>
    <col min="17" max="19" width="0" style="5" hidden="1" customWidth="1"/>
    <col min="20" max="22" width="0" style="9" hidden="1" customWidth="1"/>
    <col min="23" max="23" width="0" style="10" hidden="1" customWidth="1"/>
    <col min="24" max="34" width="0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0" s="11" customFormat="1" ht="12.75">
      <c r="A1" s="12" t="s">
        <v>0</v>
      </c>
      <c r="E1" s="12" t="s">
        <v>1</v>
      </c>
      <c r="G1" s="13"/>
      <c r="J1" s="13"/>
      <c r="K1" s="14"/>
      <c r="Q1" s="15"/>
      <c r="R1" s="15"/>
      <c r="S1" s="15"/>
      <c r="Z1" s="16" t="s">
        <v>2</v>
      </c>
      <c r="AA1" s="17" t="s">
        <v>3</v>
      </c>
      <c r="AB1" s="16" t="s">
        <v>4</v>
      </c>
      <c r="AC1" s="16" t="s">
        <v>5</v>
      </c>
      <c r="AD1" s="16" t="s">
        <v>6</v>
      </c>
    </row>
    <row r="2" spans="1:30" s="11" customFormat="1" ht="12.75">
      <c r="A2" s="12" t="s">
        <v>7</v>
      </c>
      <c r="E2" s="12"/>
      <c r="G2" s="13"/>
      <c r="H2" s="18"/>
      <c r="J2" s="13"/>
      <c r="K2" s="14"/>
      <c r="Q2" s="15"/>
      <c r="R2" s="15"/>
      <c r="S2" s="15"/>
      <c r="Z2" s="16" t="s">
        <v>8</v>
      </c>
      <c r="AA2" s="19" t="s">
        <v>9</v>
      </c>
      <c r="AB2" s="19" t="s">
        <v>10</v>
      </c>
      <c r="AC2" s="19"/>
      <c r="AD2" s="20"/>
    </row>
    <row r="3" spans="1:30" s="11" customFormat="1" ht="12.75">
      <c r="A3" s="12" t="s">
        <v>11</v>
      </c>
      <c r="E3" s="12" t="s">
        <v>12</v>
      </c>
      <c r="G3" s="13"/>
      <c r="J3" s="13"/>
      <c r="K3" s="14"/>
      <c r="Q3" s="15"/>
      <c r="R3" s="15"/>
      <c r="S3" s="15"/>
      <c r="Z3" s="16" t="s">
        <v>13</v>
      </c>
      <c r="AA3" s="19" t="s">
        <v>14</v>
      </c>
      <c r="AB3" s="19" t="s">
        <v>10</v>
      </c>
      <c r="AC3" s="19" t="s">
        <v>15</v>
      </c>
      <c r="AD3" s="20" t="s">
        <v>16</v>
      </c>
    </row>
    <row r="4" spans="17:30" s="11" customFormat="1" ht="12.75">
      <c r="Q4" s="15"/>
      <c r="R4" s="15"/>
      <c r="S4" s="15"/>
      <c r="Z4" s="16" t="s">
        <v>17</v>
      </c>
      <c r="AA4" s="19" t="s">
        <v>18</v>
      </c>
      <c r="AB4" s="19" t="s">
        <v>10</v>
      </c>
      <c r="AC4" s="19"/>
      <c r="AD4" s="20"/>
    </row>
    <row r="5" spans="1:30" s="11" customFormat="1" ht="15.75">
      <c r="A5" s="12" t="s">
        <v>19</v>
      </c>
      <c r="Q5" s="15"/>
      <c r="R5" s="15"/>
      <c r="S5" s="15"/>
      <c r="Z5" s="16" t="s">
        <v>20</v>
      </c>
      <c r="AA5" s="19" t="s">
        <v>14</v>
      </c>
      <c r="AB5" s="19" t="s">
        <v>10</v>
      </c>
      <c r="AC5" s="19" t="s">
        <v>15</v>
      </c>
      <c r="AD5" s="20" t="s">
        <v>16</v>
      </c>
    </row>
    <row r="6" spans="1:19" s="11" customFormat="1" ht="12.75">
      <c r="A6" s="12"/>
      <c r="Q6" s="15"/>
      <c r="R6" s="15"/>
      <c r="S6" s="15"/>
    </row>
    <row r="7" spans="1:19" s="11" customFormat="1" ht="12.75">
      <c r="A7" s="12"/>
      <c r="Q7" s="15"/>
      <c r="R7" s="15"/>
      <c r="S7" s="15"/>
    </row>
    <row r="8" spans="2:19" s="11" customFormat="1" ht="13.5">
      <c r="B8" s="21"/>
      <c r="C8" s="22"/>
      <c r="D8" s="23">
        <f>CONCATENATE(AA2," ",AB2," ",AC2," ",AD2)</f>
        <v>0</v>
      </c>
      <c r="E8" s="15"/>
      <c r="G8" s="13"/>
      <c r="H8" s="13"/>
      <c r="I8" s="13"/>
      <c r="J8" s="13"/>
      <c r="K8" s="14"/>
      <c r="L8" s="14"/>
      <c r="M8" s="15"/>
      <c r="N8" s="15"/>
      <c r="Q8" s="15"/>
      <c r="R8" s="15"/>
      <c r="S8" s="15"/>
    </row>
    <row r="9" spans="1:37" ht="12.75">
      <c r="A9" s="24" t="s">
        <v>21</v>
      </c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25" t="s">
        <v>31</v>
      </c>
      <c r="L9" s="25"/>
      <c r="M9" s="26" t="s">
        <v>32</v>
      </c>
      <c r="N9" s="26"/>
      <c r="O9" s="24" t="s">
        <v>33</v>
      </c>
      <c r="P9" s="27" t="s">
        <v>34</v>
      </c>
      <c r="Q9" s="28" t="s">
        <v>25</v>
      </c>
      <c r="R9" s="28" t="s">
        <v>25</v>
      </c>
      <c r="S9" s="27" t="s">
        <v>25</v>
      </c>
      <c r="T9" s="29" t="s">
        <v>35</v>
      </c>
      <c r="U9" s="30" t="s">
        <v>36</v>
      </c>
      <c r="V9" s="31" t="s">
        <v>37</v>
      </c>
      <c r="W9" s="24" t="s">
        <v>38</v>
      </c>
      <c r="X9" s="24" t="s">
        <v>39</v>
      </c>
      <c r="Y9" s="24" t="s">
        <v>40</v>
      </c>
      <c r="Z9" s="32" t="s">
        <v>41</v>
      </c>
      <c r="AA9" s="32" t="s">
        <v>42</v>
      </c>
      <c r="AB9" s="24" t="s">
        <v>37</v>
      </c>
      <c r="AC9" s="24" t="s">
        <v>43</v>
      </c>
      <c r="AD9" s="24" t="s">
        <v>44</v>
      </c>
      <c r="AE9" s="33" t="s">
        <v>45</v>
      </c>
      <c r="AF9" s="33" t="s">
        <v>46</v>
      </c>
      <c r="AG9" s="33" t="s">
        <v>25</v>
      </c>
      <c r="AH9" s="33" t="s">
        <v>47</v>
      </c>
      <c r="AJ9" s="11" t="s">
        <v>48</v>
      </c>
      <c r="AK9" s="11" t="s">
        <v>49</v>
      </c>
    </row>
    <row r="10" spans="1:37" ht="12.75">
      <c r="A10" s="34" t="s">
        <v>50</v>
      </c>
      <c r="B10" s="34" t="s">
        <v>51</v>
      </c>
      <c r="C10" s="35"/>
      <c r="D10" s="34" t="s">
        <v>52</v>
      </c>
      <c r="E10" s="34" t="s">
        <v>53</v>
      </c>
      <c r="F10" s="34" t="s">
        <v>54</v>
      </c>
      <c r="G10" s="34" t="s">
        <v>55</v>
      </c>
      <c r="H10" s="34" t="s">
        <v>56</v>
      </c>
      <c r="I10" s="34" t="s">
        <v>57</v>
      </c>
      <c r="J10" s="34"/>
      <c r="K10" s="34" t="s">
        <v>27</v>
      </c>
      <c r="L10" s="34" t="s">
        <v>30</v>
      </c>
      <c r="M10" s="36" t="s">
        <v>27</v>
      </c>
      <c r="N10" s="34" t="s">
        <v>30</v>
      </c>
      <c r="O10" s="34" t="s">
        <v>58</v>
      </c>
      <c r="P10" s="37"/>
      <c r="Q10" s="38" t="s">
        <v>59</v>
      </c>
      <c r="R10" s="38" t="s">
        <v>60</v>
      </c>
      <c r="S10" s="37" t="s">
        <v>61</v>
      </c>
      <c r="T10" s="39" t="s">
        <v>62</v>
      </c>
      <c r="U10" s="40" t="s">
        <v>63</v>
      </c>
      <c r="V10" s="41" t="s">
        <v>64</v>
      </c>
      <c r="W10" s="42"/>
      <c r="X10" s="43"/>
      <c r="Y10" s="43"/>
      <c r="Z10" s="44" t="s">
        <v>65</v>
      </c>
      <c r="AA10" s="44" t="s">
        <v>50</v>
      </c>
      <c r="AB10" s="34" t="s">
        <v>66</v>
      </c>
      <c r="AC10" s="43"/>
      <c r="AD10" s="43"/>
      <c r="AE10" s="45"/>
      <c r="AF10" s="45"/>
      <c r="AG10" s="45"/>
      <c r="AH10" s="45"/>
      <c r="AJ10" s="11" t="s">
        <v>67</v>
      </c>
      <c r="AK10" s="11" t="s">
        <v>68</v>
      </c>
    </row>
    <row r="12" ht="12.75">
      <c r="B12" s="46" t="s">
        <v>69</v>
      </c>
    </row>
    <row r="13" ht="12.75">
      <c r="B13" s="3" t="s">
        <v>70</v>
      </c>
    </row>
    <row r="14" spans="1:37" ht="12.75">
      <c r="A14" s="1">
        <v>1</v>
      </c>
      <c r="B14" s="2" t="s">
        <v>71</v>
      </c>
      <c r="C14" s="3" t="s">
        <v>72</v>
      </c>
      <c r="D14" s="4" t="s">
        <v>73</v>
      </c>
      <c r="E14" s="5">
        <v>0.095</v>
      </c>
      <c r="F14" s="6" t="s">
        <v>74</v>
      </c>
      <c r="H14" s="7">
        <f>ROUND(E14*G14,2)</f>
        <v>0</v>
      </c>
      <c r="J14" s="7">
        <f>ROUND(E14*G14,2)</f>
        <v>0</v>
      </c>
      <c r="K14" s="8">
        <v>0.01953</v>
      </c>
      <c r="L14" s="8">
        <f>E14*K14</f>
        <v>0.00185535</v>
      </c>
      <c r="N14" s="5">
        <f>E14*M14</f>
        <v>0</v>
      </c>
      <c r="P14" s="6" t="s">
        <v>75</v>
      </c>
      <c r="V14" s="9" t="s">
        <v>76</v>
      </c>
      <c r="Z14" s="6" t="s">
        <v>77</v>
      </c>
      <c r="AJ14" s="11" t="s">
        <v>78</v>
      </c>
      <c r="AK14" s="11" t="s">
        <v>79</v>
      </c>
    </row>
    <row r="15" spans="4:24" ht="25.5">
      <c r="D15" s="47" t="s">
        <v>80</v>
      </c>
      <c r="E15" s="48"/>
      <c r="F15" s="49"/>
      <c r="G15" s="50"/>
      <c r="H15" s="50"/>
      <c r="I15" s="50"/>
      <c r="J15" s="50"/>
      <c r="K15" s="51"/>
      <c r="L15" s="51"/>
      <c r="M15" s="48"/>
      <c r="N15" s="48"/>
      <c r="O15" s="49"/>
      <c r="P15" s="49"/>
      <c r="Q15" s="48"/>
      <c r="R15" s="48"/>
      <c r="S15" s="48"/>
      <c r="T15" s="52"/>
      <c r="U15" s="52"/>
      <c r="V15" s="52" t="s">
        <v>81</v>
      </c>
      <c r="W15" s="53"/>
      <c r="X15" s="49"/>
    </row>
    <row r="16" spans="4:24" ht="12.75">
      <c r="D16" s="47" t="s">
        <v>82</v>
      </c>
      <c r="E16" s="48"/>
      <c r="F16" s="49"/>
      <c r="G16" s="50"/>
      <c r="H16" s="50"/>
      <c r="I16" s="50"/>
      <c r="J16" s="50"/>
      <c r="K16" s="51"/>
      <c r="L16" s="51"/>
      <c r="M16" s="48"/>
      <c r="N16" s="48"/>
      <c r="O16" s="49"/>
      <c r="P16" s="49"/>
      <c r="Q16" s="48"/>
      <c r="R16" s="48"/>
      <c r="S16" s="48"/>
      <c r="T16" s="52"/>
      <c r="U16" s="52"/>
      <c r="V16" s="52" t="s">
        <v>81</v>
      </c>
      <c r="W16" s="53"/>
      <c r="X16" s="49"/>
    </row>
    <row r="17" spans="4:24" ht="12.75">
      <c r="D17" s="47" t="s">
        <v>83</v>
      </c>
      <c r="E17" s="48"/>
      <c r="F17" s="49"/>
      <c r="G17" s="50"/>
      <c r="H17" s="50"/>
      <c r="I17" s="50"/>
      <c r="J17" s="50"/>
      <c r="K17" s="51"/>
      <c r="L17" s="51"/>
      <c r="M17" s="48"/>
      <c r="N17" s="48"/>
      <c r="O17" s="49"/>
      <c r="P17" s="49"/>
      <c r="Q17" s="48"/>
      <c r="R17" s="48"/>
      <c r="S17" s="48"/>
      <c r="T17" s="52"/>
      <c r="U17" s="52"/>
      <c r="V17" s="52" t="s">
        <v>81</v>
      </c>
      <c r="W17" s="53"/>
      <c r="X17" s="49"/>
    </row>
    <row r="18" spans="1:37" ht="12.75">
      <c r="A18" s="1">
        <v>2</v>
      </c>
      <c r="B18" s="2" t="s">
        <v>84</v>
      </c>
      <c r="C18" s="3" t="s">
        <v>85</v>
      </c>
      <c r="D18" s="4" t="s">
        <v>86</v>
      </c>
      <c r="E18" s="5">
        <v>102.6</v>
      </c>
      <c r="F18" s="6" t="s">
        <v>87</v>
      </c>
      <c r="I18" s="7">
        <f>ROUND(E18*G18,2)</f>
        <v>0</v>
      </c>
      <c r="J18" s="7">
        <f>ROUND(E18*G18,2)</f>
        <v>0</v>
      </c>
      <c r="K18" s="8">
        <v>0.001</v>
      </c>
      <c r="L18" s="8">
        <f>E18*K18</f>
        <v>0.1026</v>
      </c>
      <c r="N18" s="5">
        <f>E18*M18</f>
        <v>0</v>
      </c>
      <c r="P18" s="6" t="s">
        <v>75</v>
      </c>
      <c r="V18" s="9" t="s">
        <v>88</v>
      </c>
      <c r="Z18" s="6" t="s">
        <v>89</v>
      </c>
      <c r="AA18" s="6" t="s">
        <v>75</v>
      </c>
      <c r="AJ18" s="11" t="s">
        <v>90</v>
      </c>
      <c r="AK18" s="11" t="s">
        <v>79</v>
      </c>
    </row>
    <row r="19" spans="4:24" ht="12.75">
      <c r="D19" s="47" t="s">
        <v>91</v>
      </c>
      <c r="E19" s="48"/>
      <c r="F19" s="49"/>
      <c r="G19" s="50"/>
      <c r="H19" s="50"/>
      <c r="I19" s="50"/>
      <c r="J19" s="50"/>
      <c r="K19" s="51"/>
      <c r="L19" s="51"/>
      <c r="M19" s="48"/>
      <c r="N19" s="48"/>
      <c r="O19" s="49"/>
      <c r="P19" s="49"/>
      <c r="Q19" s="48"/>
      <c r="R19" s="48"/>
      <c r="S19" s="48"/>
      <c r="T19" s="52"/>
      <c r="U19" s="52"/>
      <c r="V19" s="52" t="s">
        <v>81</v>
      </c>
      <c r="W19" s="53"/>
      <c r="X19" s="49"/>
    </row>
    <row r="20" spans="1:37" ht="25.5">
      <c r="A20" s="1">
        <v>3</v>
      </c>
      <c r="B20" s="2" t="s">
        <v>92</v>
      </c>
      <c r="C20" s="3" t="s">
        <v>93</v>
      </c>
      <c r="D20" s="4" t="s">
        <v>94</v>
      </c>
      <c r="E20" s="5">
        <v>12</v>
      </c>
      <c r="F20" s="6" t="s">
        <v>95</v>
      </c>
      <c r="H20" s="7">
        <f>ROUND(E20*G20,2)</f>
        <v>0</v>
      </c>
      <c r="J20" s="7">
        <f>ROUND(E20*G20,2)</f>
        <v>0</v>
      </c>
      <c r="K20" s="8">
        <v>0.00302</v>
      </c>
      <c r="L20" s="8">
        <f>E20*K20</f>
        <v>0.03624</v>
      </c>
      <c r="N20" s="5">
        <f>E20*M20</f>
        <v>0</v>
      </c>
      <c r="P20" s="6" t="s">
        <v>75</v>
      </c>
      <c r="V20" s="9" t="s">
        <v>76</v>
      </c>
      <c r="Z20" s="6" t="s">
        <v>77</v>
      </c>
      <c r="AJ20" s="11" t="s">
        <v>78</v>
      </c>
      <c r="AK20" s="11" t="s">
        <v>79</v>
      </c>
    </row>
    <row r="21" spans="4:24" ht="12.75">
      <c r="D21" s="47" t="s">
        <v>96</v>
      </c>
      <c r="E21" s="48"/>
      <c r="F21" s="49"/>
      <c r="G21" s="50"/>
      <c r="H21" s="50"/>
      <c r="I21" s="50"/>
      <c r="J21" s="50"/>
      <c r="K21" s="51"/>
      <c r="L21" s="51"/>
      <c r="M21" s="48"/>
      <c r="N21" s="48"/>
      <c r="O21" s="49"/>
      <c r="P21" s="49"/>
      <c r="Q21" s="48"/>
      <c r="R21" s="48"/>
      <c r="S21" s="48"/>
      <c r="T21" s="52"/>
      <c r="U21" s="52"/>
      <c r="V21" s="52" t="s">
        <v>81</v>
      </c>
      <c r="W21" s="53"/>
      <c r="X21" s="49"/>
    </row>
    <row r="22" spans="4:23" ht="12.75">
      <c r="D22" s="54" t="s">
        <v>97</v>
      </c>
      <c r="E22" s="55">
        <f>J22</f>
        <v>0</v>
      </c>
      <c r="H22" s="55">
        <f>SUM(H12:H21)</f>
        <v>0</v>
      </c>
      <c r="I22" s="55">
        <f>SUM(I12:I21)</f>
        <v>0</v>
      </c>
      <c r="J22" s="55">
        <f>SUM(J12:J21)</f>
        <v>0</v>
      </c>
      <c r="L22" s="56">
        <f>SUM(L12:L21)</f>
        <v>0.14069535</v>
      </c>
      <c r="N22" s="57">
        <f>SUM(N12:N21)</f>
        <v>0</v>
      </c>
      <c r="W22" s="10">
        <f>SUM(W12:W21)</f>
        <v>0</v>
      </c>
    </row>
    <row r="24" ht="12.75">
      <c r="B24" s="3" t="s">
        <v>98</v>
      </c>
    </row>
    <row r="25" spans="1:37" ht="12.75">
      <c r="A25" s="1">
        <v>4</v>
      </c>
      <c r="B25" s="2" t="s">
        <v>92</v>
      </c>
      <c r="C25" s="3" t="s">
        <v>99</v>
      </c>
      <c r="D25" s="4" t="s">
        <v>100</v>
      </c>
      <c r="E25" s="5">
        <v>5.514</v>
      </c>
      <c r="F25" s="6" t="s">
        <v>95</v>
      </c>
      <c r="H25" s="7">
        <f>ROUND(E25*G25,2)</f>
        <v>0</v>
      </c>
      <c r="J25" s="7">
        <f>ROUND(E25*G25,2)</f>
        <v>0</v>
      </c>
      <c r="K25" s="8">
        <v>0.05731</v>
      </c>
      <c r="L25" s="8">
        <f>E25*K25</f>
        <v>0.31600734</v>
      </c>
      <c r="N25" s="5">
        <f>E25*M25</f>
        <v>0</v>
      </c>
      <c r="P25" s="6" t="s">
        <v>75</v>
      </c>
      <c r="V25" s="9" t="s">
        <v>76</v>
      </c>
      <c r="Z25" s="6" t="s">
        <v>101</v>
      </c>
      <c r="AJ25" s="11" t="s">
        <v>78</v>
      </c>
      <c r="AK25" s="11" t="s">
        <v>79</v>
      </c>
    </row>
    <row r="26" spans="4:24" ht="12.75">
      <c r="D26" s="47" t="s">
        <v>102</v>
      </c>
      <c r="E26" s="48"/>
      <c r="F26" s="49"/>
      <c r="G26" s="50"/>
      <c r="H26" s="50"/>
      <c r="I26" s="50"/>
      <c r="J26" s="50"/>
      <c r="K26" s="51"/>
      <c r="L26" s="51"/>
      <c r="M26" s="48"/>
      <c r="N26" s="48"/>
      <c r="O26" s="49"/>
      <c r="P26" s="49"/>
      <c r="Q26" s="48"/>
      <c r="R26" s="48"/>
      <c r="S26" s="48"/>
      <c r="T26" s="52"/>
      <c r="U26" s="52"/>
      <c r="V26" s="52" t="s">
        <v>81</v>
      </c>
      <c r="W26" s="53"/>
      <c r="X26" s="49"/>
    </row>
    <row r="27" spans="4:24" ht="12.75">
      <c r="D27" s="47" t="s">
        <v>103</v>
      </c>
      <c r="E27" s="48"/>
      <c r="F27" s="49"/>
      <c r="G27" s="50"/>
      <c r="H27" s="50"/>
      <c r="I27" s="50"/>
      <c r="J27" s="50"/>
      <c r="K27" s="51"/>
      <c r="L27" s="51"/>
      <c r="M27" s="48"/>
      <c r="N27" s="48"/>
      <c r="O27" s="49"/>
      <c r="P27" s="49"/>
      <c r="Q27" s="48"/>
      <c r="R27" s="48"/>
      <c r="S27" s="48"/>
      <c r="T27" s="52"/>
      <c r="U27" s="52"/>
      <c r="V27" s="52" t="s">
        <v>81</v>
      </c>
      <c r="W27" s="53"/>
      <c r="X27" s="49"/>
    </row>
    <row r="28" spans="4:24" ht="12.75">
      <c r="D28" s="47" t="s">
        <v>104</v>
      </c>
      <c r="E28" s="48"/>
      <c r="F28" s="49"/>
      <c r="G28" s="50"/>
      <c r="H28" s="50"/>
      <c r="I28" s="50"/>
      <c r="J28" s="50"/>
      <c r="K28" s="51"/>
      <c r="L28" s="51"/>
      <c r="M28" s="48"/>
      <c r="N28" s="48"/>
      <c r="O28" s="49"/>
      <c r="P28" s="49"/>
      <c r="Q28" s="48"/>
      <c r="R28" s="48"/>
      <c r="S28" s="48"/>
      <c r="T28" s="52"/>
      <c r="U28" s="52"/>
      <c r="V28" s="52" t="s">
        <v>81</v>
      </c>
      <c r="W28" s="53"/>
      <c r="X28" s="49"/>
    </row>
    <row r="29" spans="4:24" ht="12.75">
      <c r="D29" s="47" t="s">
        <v>105</v>
      </c>
      <c r="E29" s="48"/>
      <c r="F29" s="49"/>
      <c r="G29" s="50"/>
      <c r="H29" s="50"/>
      <c r="I29" s="50"/>
      <c r="J29" s="50"/>
      <c r="K29" s="51"/>
      <c r="L29" s="51"/>
      <c r="M29" s="48"/>
      <c r="N29" s="48"/>
      <c r="O29" s="49"/>
      <c r="P29" s="49"/>
      <c r="Q29" s="48"/>
      <c r="R29" s="48"/>
      <c r="S29" s="48"/>
      <c r="T29" s="52"/>
      <c r="U29" s="52"/>
      <c r="V29" s="52" t="s">
        <v>81</v>
      </c>
      <c r="W29" s="53"/>
      <c r="X29" s="49"/>
    </row>
    <row r="30" spans="1:37" ht="12.75">
      <c r="A30" s="1">
        <v>5</v>
      </c>
      <c r="B30" s="2" t="s">
        <v>71</v>
      </c>
      <c r="C30" s="3" t="s">
        <v>106</v>
      </c>
      <c r="D30" s="4" t="s">
        <v>107</v>
      </c>
      <c r="E30" s="5">
        <v>32.2</v>
      </c>
      <c r="F30" s="6" t="s">
        <v>95</v>
      </c>
      <c r="H30" s="7">
        <f>ROUND(E30*G30,2)</f>
        <v>0</v>
      </c>
      <c r="J30" s="7">
        <f>ROUND(E30*G30,2)</f>
        <v>0</v>
      </c>
      <c r="K30" s="8">
        <v>0.02975</v>
      </c>
      <c r="L30" s="8">
        <f>E30*K30</f>
        <v>0.9579500000000001</v>
      </c>
      <c r="N30" s="5">
        <f>E30*M30</f>
        <v>0</v>
      </c>
      <c r="P30" s="6" t="s">
        <v>75</v>
      </c>
      <c r="V30" s="9" t="s">
        <v>76</v>
      </c>
      <c r="Z30" s="6" t="s">
        <v>101</v>
      </c>
      <c r="AJ30" s="11" t="s">
        <v>78</v>
      </c>
      <c r="AK30" s="11" t="s">
        <v>79</v>
      </c>
    </row>
    <row r="31" spans="4:24" ht="12.75">
      <c r="D31" s="47" t="s">
        <v>108</v>
      </c>
      <c r="E31" s="48"/>
      <c r="F31" s="49"/>
      <c r="G31" s="50"/>
      <c r="H31" s="50"/>
      <c r="I31" s="50"/>
      <c r="J31" s="50"/>
      <c r="K31" s="51"/>
      <c r="L31" s="51"/>
      <c r="M31" s="48"/>
      <c r="N31" s="48"/>
      <c r="O31" s="49"/>
      <c r="P31" s="49"/>
      <c r="Q31" s="48"/>
      <c r="R31" s="48"/>
      <c r="S31" s="48"/>
      <c r="T31" s="52"/>
      <c r="U31" s="52"/>
      <c r="V31" s="52" t="s">
        <v>81</v>
      </c>
      <c r="W31" s="53"/>
      <c r="X31" s="49"/>
    </row>
    <row r="32" spans="4:24" ht="12.75">
      <c r="D32" s="47" t="s">
        <v>109</v>
      </c>
      <c r="E32" s="48"/>
      <c r="F32" s="49"/>
      <c r="G32" s="50"/>
      <c r="H32" s="50"/>
      <c r="I32" s="50"/>
      <c r="J32" s="50"/>
      <c r="K32" s="51"/>
      <c r="L32" s="51"/>
      <c r="M32" s="48"/>
      <c r="N32" s="48"/>
      <c r="O32" s="49"/>
      <c r="P32" s="49"/>
      <c r="Q32" s="48"/>
      <c r="R32" s="48"/>
      <c r="S32" s="48"/>
      <c r="T32" s="52"/>
      <c r="U32" s="52"/>
      <c r="V32" s="52" t="s">
        <v>81</v>
      </c>
      <c r="W32" s="53"/>
      <c r="X32" s="49"/>
    </row>
    <row r="33" spans="4:24" ht="25.5">
      <c r="D33" s="47" t="s">
        <v>110</v>
      </c>
      <c r="E33" s="48"/>
      <c r="F33" s="49"/>
      <c r="G33" s="50"/>
      <c r="H33" s="50"/>
      <c r="I33" s="50"/>
      <c r="J33" s="50"/>
      <c r="K33" s="51"/>
      <c r="L33" s="51"/>
      <c r="M33" s="48"/>
      <c r="N33" s="48"/>
      <c r="O33" s="49"/>
      <c r="P33" s="49"/>
      <c r="Q33" s="48"/>
      <c r="R33" s="48"/>
      <c r="S33" s="48"/>
      <c r="T33" s="52"/>
      <c r="U33" s="52"/>
      <c r="V33" s="52" t="s">
        <v>81</v>
      </c>
      <c r="W33" s="53"/>
      <c r="X33" s="49"/>
    </row>
    <row r="34" spans="4:24" ht="12.75">
      <c r="D34" s="47" t="s">
        <v>111</v>
      </c>
      <c r="E34" s="48"/>
      <c r="F34" s="49"/>
      <c r="G34" s="50"/>
      <c r="H34" s="50"/>
      <c r="I34" s="50"/>
      <c r="J34" s="50"/>
      <c r="K34" s="51"/>
      <c r="L34" s="51"/>
      <c r="M34" s="48"/>
      <c r="N34" s="48"/>
      <c r="O34" s="49"/>
      <c r="P34" s="49"/>
      <c r="Q34" s="48"/>
      <c r="R34" s="48"/>
      <c r="S34" s="48"/>
      <c r="T34" s="52"/>
      <c r="U34" s="52"/>
      <c r="V34" s="52" t="s">
        <v>81</v>
      </c>
      <c r="W34" s="53"/>
      <c r="X34" s="49"/>
    </row>
    <row r="35" spans="1:37" ht="25.5">
      <c r="A35" s="1">
        <v>6</v>
      </c>
      <c r="B35" s="2" t="s">
        <v>92</v>
      </c>
      <c r="C35" s="3" t="s">
        <v>112</v>
      </c>
      <c r="D35" s="4" t="s">
        <v>113</v>
      </c>
      <c r="E35" s="5">
        <v>2</v>
      </c>
      <c r="F35" s="6" t="s">
        <v>114</v>
      </c>
      <c r="H35" s="7">
        <f>ROUND(E35*G35,2)</f>
        <v>0</v>
      </c>
      <c r="J35" s="7">
        <f>ROUND(E35*G35,2)</f>
        <v>0</v>
      </c>
      <c r="K35" s="8">
        <v>0.05265</v>
      </c>
      <c r="L35" s="8">
        <f>E35*K35</f>
        <v>0.1053</v>
      </c>
      <c r="N35" s="5">
        <f>E35*M35</f>
        <v>0</v>
      </c>
      <c r="P35" s="6" t="s">
        <v>75</v>
      </c>
      <c r="V35" s="9" t="s">
        <v>76</v>
      </c>
      <c r="Z35" s="6" t="s">
        <v>115</v>
      </c>
      <c r="AJ35" s="11" t="s">
        <v>78</v>
      </c>
      <c r="AK35" s="11" t="s">
        <v>79</v>
      </c>
    </row>
    <row r="36" spans="1:37" ht="12.75">
      <c r="A36" s="1">
        <v>7</v>
      </c>
      <c r="B36" s="2" t="s">
        <v>84</v>
      </c>
      <c r="C36" s="3" t="s">
        <v>116</v>
      </c>
      <c r="D36" s="4" t="s">
        <v>117</v>
      </c>
      <c r="E36" s="5">
        <v>1</v>
      </c>
      <c r="F36" s="6" t="s">
        <v>114</v>
      </c>
      <c r="I36" s="7">
        <f>ROUND(E36*G36,2)</f>
        <v>0</v>
      </c>
      <c r="J36" s="7">
        <f>ROUND(E36*G36,2)</f>
        <v>0</v>
      </c>
      <c r="K36" s="8">
        <v>0.0146</v>
      </c>
      <c r="L36" s="8">
        <f>E36*K36</f>
        <v>0.0146</v>
      </c>
      <c r="N36" s="5">
        <f>E36*M36</f>
        <v>0</v>
      </c>
      <c r="P36" s="6" t="s">
        <v>75</v>
      </c>
      <c r="V36" s="9" t="s">
        <v>88</v>
      </c>
      <c r="Z36" s="6" t="s">
        <v>89</v>
      </c>
      <c r="AA36" s="6" t="s">
        <v>75</v>
      </c>
      <c r="AJ36" s="11" t="s">
        <v>90</v>
      </c>
      <c r="AK36" s="11" t="s">
        <v>79</v>
      </c>
    </row>
    <row r="37" spans="1:37" ht="12.75">
      <c r="A37" s="1">
        <v>8</v>
      </c>
      <c r="B37" s="2" t="s">
        <v>84</v>
      </c>
      <c r="C37" s="3" t="s">
        <v>118</v>
      </c>
      <c r="D37" s="4" t="s">
        <v>119</v>
      </c>
      <c r="E37" s="5">
        <v>1</v>
      </c>
      <c r="F37" s="6" t="s">
        <v>114</v>
      </c>
      <c r="I37" s="7">
        <f>ROUND(E37*G37,2)</f>
        <v>0</v>
      </c>
      <c r="J37" s="7">
        <f>ROUND(E37*G37,2)</f>
        <v>0</v>
      </c>
      <c r="K37" s="8">
        <v>0.0146</v>
      </c>
      <c r="L37" s="8">
        <f>E37*K37</f>
        <v>0.0146</v>
      </c>
      <c r="N37" s="5">
        <f>E37*M37</f>
        <v>0</v>
      </c>
      <c r="P37" s="6" t="s">
        <v>75</v>
      </c>
      <c r="V37" s="9" t="s">
        <v>88</v>
      </c>
      <c r="Z37" s="6" t="s">
        <v>89</v>
      </c>
      <c r="AA37" s="6" t="s">
        <v>75</v>
      </c>
      <c r="AJ37" s="11" t="s">
        <v>90</v>
      </c>
      <c r="AK37" s="11" t="s">
        <v>79</v>
      </c>
    </row>
    <row r="38" spans="1:37" ht="25.5">
      <c r="A38" s="1">
        <v>9</v>
      </c>
      <c r="B38" s="2" t="s">
        <v>71</v>
      </c>
      <c r="C38" s="3" t="s">
        <v>120</v>
      </c>
      <c r="D38" s="4" t="s">
        <v>121</v>
      </c>
      <c r="E38" s="5">
        <v>28.43</v>
      </c>
      <c r="F38" s="6" t="s">
        <v>122</v>
      </c>
      <c r="H38" s="7">
        <f>ROUND(E38*G38,2)</f>
        <v>0</v>
      </c>
      <c r="J38" s="7">
        <f>ROUND(E38*G38,2)</f>
        <v>0</v>
      </c>
      <c r="K38" s="8">
        <v>0.00884</v>
      </c>
      <c r="L38" s="8">
        <f>E38*K38</f>
        <v>0.2513212</v>
      </c>
      <c r="N38" s="5">
        <f>E38*M38</f>
        <v>0</v>
      </c>
      <c r="P38" s="6" t="s">
        <v>75</v>
      </c>
      <c r="V38" s="9" t="s">
        <v>76</v>
      </c>
      <c r="Z38" s="6" t="s">
        <v>115</v>
      </c>
      <c r="AJ38" s="11" t="s">
        <v>78</v>
      </c>
      <c r="AK38" s="11" t="s">
        <v>79</v>
      </c>
    </row>
    <row r="39" spans="4:24" ht="12.75">
      <c r="D39" s="47" t="s">
        <v>123</v>
      </c>
      <c r="E39" s="48"/>
      <c r="F39" s="49"/>
      <c r="G39" s="50"/>
      <c r="H39" s="50"/>
      <c r="I39" s="50"/>
      <c r="J39" s="50"/>
      <c r="K39" s="51"/>
      <c r="L39" s="51"/>
      <c r="M39" s="48"/>
      <c r="N39" s="48"/>
      <c r="O39" s="49"/>
      <c r="P39" s="49"/>
      <c r="Q39" s="48"/>
      <c r="R39" s="48"/>
      <c r="S39" s="48"/>
      <c r="T39" s="52"/>
      <c r="U39" s="52"/>
      <c r="V39" s="52" t="s">
        <v>81</v>
      </c>
      <c r="W39" s="53"/>
      <c r="X39" s="49"/>
    </row>
    <row r="40" spans="4:24" ht="25.5">
      <c r="D40" s="47" t="s">
        <v>124</v>
      </c>
      <c r="E40" s="48"/>
      <c r="F40" s="49"/>
      <c r="G40" s="50"/>
      <c r="H40" s="50"/>
      <c r="I40" s="50"/>
      <c r="J40" s="50"/>
      <c r="K40" s="51"/>
      <c r="L40" s="51"/>
      <c r="M40" s="48"/>
      <c r="N40" s="48"/>
      <c r="O40" s="49"/>
      <c r="P40" s="49"/>
      <c r="Q40" s="48"/>
      <c r="R40" s="48"/>
      <c r="S40" s="48"/>
      <c r="T40" s="52"/>
      <c r="U40" s="52"/>
      <c r="V40" s="52" t="s">
        <v>81</v>
      </c>
      <c r="W40" s="53"/>
      <c r="X40" s="49"/>
    </row>
    <row r="41" spans="4:23" ht="12.75">
      <c r="D41" s="54" t="s">
        <v>125</v>
      </c>
      <c r="E41" s="55">
        <f>J41</f>
        <v>0</v>
      </c>
      <c r="H41" s="55">
        <f>SUM(H24:H40)</f>
        <v>0</v>
      </c>
      <c r="I41" s="55">
        <f>SUM(I24:I40)</f>
        <v>0</v>
      </c>
      <c r="J41" s="55">
        <f>SUM(J24:J40)</f>
        <v>0</v>
      </c>
      <c r="L41" s="56">
        <f>SUM(L24:L40)</f>
        <v>1.65977854</v>
      </c>
      <c r="N41" s="57">
        <f>SUM(N24:N40)</f>
        <v>0</v>
      </c>
      <c r="W41" s="10">
        <f>SUM(W24:W40)</f>
        <v>0</v>
      </c>
    </row>
    <row r="43" ht="12.75">
      <c r="B43" s="3" t="s">
        <v>126</v>
      </c>
    </row>
    <row r="44" spans="1:37" ht="12.75">
      <c r="A44" s="1">
        <v>10</v>
      </c>
      <c r="B44" s="2" t="s">
        <v>127</v>
      </c>
      <c r="C44" s="3" t="s">
        <v>128</v>
      </c>
      <c r="D44" s="4" t="s">
        <v>129</v>
      </c>
      <c r="E44" s="5">
        <v>25.966</v>
      </c>
      <c r="F44" s="6" t="s">
        <v>95</v>
      </c>
      <c r="H44" s="7">
        <f>ROUND(E44*G44,2)</f>
        <v>0</v>
      </c>
      <c r="J44" s="7">
        <f>ROUND(E44*G44,2)</f>
        <v>0</v>
      </c>
      <c r="K44" s="8">
        <v>0.00068</v>
      </c>
      <c r="L44" s="8">
        <f>E44*K44</f>
        <v>0.017656880000000003</v>
      </c>
      <c r="M44" s="5">
        <v>0.261</v>
      </c>
      <c r="N44" s="5">
        <f>E44*M44</f>
        <v>6.777126000000001</v>
      </c>
      <c r="P44" s="6" t="s">
        <v>75</v>
      </c>
      <c r="V44" s="9" t="s">
        <v>76</v>
      </c>
      <c r="Z44" s="6" t="s">
        <v>130</v>
      </c>
      <c r="AJ44" s="11" t="s">
        <v>78</v>
      </c>
      <c r="AK44" s="11" t="s">
        <v>79</v>
      </c>
    </row>
    <row r="45" spans="4:24" ht="12.75">
      <c r="D45" s="47" t="s">
        <v>131</v>
      </c>
      <c r="E45" s="48"/>
      <c r="F45" s="49"/>
      <c r="G45" s="50"/>
      <c r="H45" s="50"/>
      <c r="I45" s="50"/>
      <c r="J45" s="50"/>
      <c r="K45" s="51"/>
      <c r="L45" s="51"/>
      <c r="M45" s="48"/>
      <c r="N45" s="48"/>
      <c r="O45" s="49"/>
      <c r="P45" s="49"/>
      <c r="Q45" s="48"/>
      <c r="R45" s="48"/>
      <c r="S45" s="48"/>
      <c r="T45" s="52"/>
      <c r="U45" s="52"/>
      <c r="V45" s="52" t="s">
        <v>81</v>
      </c>
      <c r="W45" s="53"/>
      <c r="X45" s="49"/>
    </row>
    <row r="46" spans="1:37" ht="12.75">
      <c r="A46" s="1">
        <v>11</v>
      </c>
      <c r="B46" s="2" t="s">
        <v>127</v>
      </c>
      <c r="C46" s="3" t="s">
        <v>132</v>
      </c>
      <c r="D46" s="4" t="s">
        <v>133</v>
      </c>
      <c r="E46" s="5">
        <v>3.87</v>
      </c>
      <c r="F46" s="6" t="s">
        <v>134</v>
      </c>
      <c r="H46" s="7">
        <f>ROUND(E46*G46,2)</f>
        <v>0</v>
      </c>
      <c r="J46" s="7">
        <f>ROUND(E46*G46,2)</f>
        <v>0</v>
      </c>
      <c r="K46" s="8">
        <v>0.00131</v>
      </c>
      <c r="L46" s="8">
        <f>E46*K46</f>
        <v>0.0050697</v>
      </c>
      <c r="M46" s="5">
        <v>1.8</v>
      </c>
      <c r="N46" s="5">
        <f>E46*M46</f>
        <v>6.966</v>
      </c>
      <c r="P46" s="6" t="s">
        <v>75</v>
      </c>
      <c r="V46" s="9" t="s">
        <v>76</v>
      </c>
      <c r="Z46" s="6" t="s">
        <v>130</v>
      </c>
      <c r="AJ46" s="11" t="s">
        <v>78</v>
      </c>
      <c r="AK46" s="11" t="s">
        <v>79</v>
      </c>
    </row>
    <row r="47" spans="4:24" ht="12.75">
      <c r="D47" s="47" t="s">
        <v>135</v>
      </c>
      <c r="E47" s="48"/>
      <c r="F47" s="49"/>
      <c r="G47" s="50"/>
      <c r="H47" s="50"/>
      <c r="I47" s="50"/>
      <c r="J47" s="50"/>
      <c r="K47" s="51"/>
      <c r="L47" s="51"/>
      <c r="M47" s="48"/>
      <c r="N47" s="48"/>
      <c r="O47" s="49"/>
      <c r="P47" s="49"/>
      <c r="Q47" s="48"/>
      <c r="R47" s="48"/>
      <c r="S47" s="48"/>
      <c r="T47" s="52"/>
      <c r="U47" s="52"/>
      <c r="V47" s="52" t="s">
        <v>81</v>
      </c>
      <c r="W47" s="53"/>
      <c r="X47" s="49"/>
    </row>
    <row r="48" spans="4:24" ht="12.75">
      <c r="D48" s="47" t="s">
        <v>136</v>
      </c>
      <c r="E48" s="48"/>
      <c r="F48" s="49"/>
      <c r="G48" s="50"/>
      <c r="H48" s="50"/>
      <c r="I48" s="50"/>
      <c r="J48" s="50"/>
      <c r="K48" s="51"/>
      <c r="L48" s="51"/>
      <c r="M48" s="48"/>
      <c r="N48" s="48"/>
      <c r="O48" s="49"/>
      <c r="P48" s="49"/>
      <c r="Q48" s="48"/>
      <c r="R48" s="48"/>
      <c r="S48" s="48"/>
      <c r="T48" s="52"/>
      <c r="U48" s="52"/>
      <c r="V48" s="52" t="s">
        <v>81</v>
      </c>
      <c r="W48" s="53"/>
      <c r="X48" s="49"/>
    </row>
    <row r="49" spans="4:24" ht="12.75">
      <c r="D49" s="47" t="s">
        <v>137</v>
      </c>
      <c r="E49" s="48"/>
      <c r="F49" s="49"/>
      <c r="G49" s="50"/>
      <c r="H49" s="50"/>
      <c r="I49" s="50"/>
      <c r="J49" s="50"/>
      <c r="K49" s="51"/>
      <c r="L49" s="51"/>
      <c r="M49" s="48"/>
      <c r="N49" s="48"/>
      <c r="O49" s="49"/>
      <c r="P49" s="49"/>
      <c r="Q49" s="48"/>
      <c r="R49" s="48"/>
      <c r="S49" s="48"/>
      <c r="T49" s="52"/>
      <c r="U49" s="52"/>
      <c r="V49" s="52" t="s">
        <v>81</v>
      </c>
      <c r="W49" s="53"/>
      <c r="X49" s="49"/>
    </row>
    <row r="50" spans="1:37" ht="25.5">
      <c r="A50" s="1">
        <v>12</v>
      </c>
      <c r="B50" s="2" t="s">
        <v>127</v>
      </c>
      <c r="C50" s="3" t="s">
        <v>138</v>
      </c>
      <c r="D50" s="4" t="s">
        <v>139</v>
      </c>
      <c r="E50" s="5">
        <v>1.48</v>
      </c>
      <c r="F50" s="6" t="s">
        <v>134</v>
      </c>
      <c r="H50" s="7">
        <f>ROUND(E50*G50,2)</f>
        <v>0</v>
      </c>
      <c r="J50" s="7">
        <f>ROUND(E50*G50,2)</f>
        <v>0</v>
      </c>
      <c r="K50" s="8">
        <v>0.00187</v>
      </c>
      <c r="L50" s="8">
        <f>E50*K50</f>
        <v>0.0027676</v>
      </c>
      <c r="M50" s="5">
        <v>1.8</v>
      </c>
      <c r="N50" s="5">
        <f>E50*M50</f>
        <v>2.664</v>
      </c>
      <c r="P50" s="6" t="s">
        <v>75</v>
      </c>
      <c r="V50" s="9" t="s">
        <v>76</v>
      </c>
      <c r="Z50" s="6" t="s">
        <v>130</v>
      </c>
      <c r="AJ50" s="11" t="s">
        <v>78</v>
      </c>
      <c r="AK50" s="11" t="s">
        <v>79</v>
      </c>
    </row>
    <row r="51" spans="4:24" ht="12.75">
      <c r="D51" s="47" t="s">
        <v>140</v>
      </c>
      <c r="E51" s="48"/>
      <c r="F51" s="49"/>
      <c r="G51" s="50"/>
      <c r="H51" s="50"/>
      <c r="I51" s="50"/>
      <c r="J51" s="50"/>
      <c r="K51" s="51"/>
      <c r="L51" s="51"/>
      <c r="M51" s="48"/>
      <c r="N51" s="48"/>
      <c r="O51" s="49"/>
      <c r="P51" s="49"/>
      <c r="Q51" s="48"/>
      <c r="R51" s="48"/>
      <c r="S51" s="48"/>
      <c r="T51" s="52"/>
      <c r="U51" s="52"/>
      <c r="V51" s="52" t="s">
        <v>81</v>
      </c>
      <c r="W51" s="53"/>
      <c r="X51" s="49"/>
    </row>
    <row r="52" spans="4:24" ht="12.75">
      <c r="D52" s="47" t="s">
        <v>141</v>
      </c>
      <c r="E52" s="48"/>
      <c r="F52" s="49"/>
      <c r="G52" s="50"/>
      <c r="H52" s="50"/>
      <c r="I52" s="50"/>
      <c r="J52" s="50"/>
      <c r="K52" s="51"/>
      <c r="L52" s="51"/>
      <c r="M52" s="48"/>
      <c r="N52" s="48"/>
      <c r="O52" s="49"/>
      <c r="P52" s="49"/>
      <c r="Q52" s="48"/>
      <c r="R52" s="48"/>
      <c r="S52" s="48"/>
      <c r="T52" s="52"/>
      <c r="U52" s="52"/>
      <c r="V52" s="52" t="s">
        <v>81</v>
      </c>
      <c r="W52" s="53"/>
      <c r="X52" s="49"/>
    </row>
    <row r="53" spans="4:24" ht="12.75">
      <c r="D53" s="47" t="s">
        <v>142</v>
      </c>
      <c r="E53" s="48"/>
      <c r="F53" s="49"/>
      <c r="G53" s="50"/>
      <c r="H53" s="50"/>
      <c r="I53" s="50"/>
      <c r="J53" s="50"/>
      <c r="K53" s="51"/>
      <c r="L53" s="51"/>
      <c r="M53" s="48"/>
      <c r="N53" s="48"/>
      <c r="O53" s="49"/>
      <c r="P53" s="49"/>
      <c r="Q53" s="48"/>
      <c r="R53" s="48"/>
      <c r="S53" s="48"/>
      <c r="T53" s="52"/>
      <c r="U53" s="52"/>
      <c r="V53" s="52" t="s">
        <v>81</v>
      </c>
      <c r="W53" s="53"/>
      <c r="X53" s="49"/>
    </row>
    <row r="54" spans="1:37" ht="25.5">
      <c r="A54" s="1">
        <v>13</v>
      </c>
      <c r="B54" s="2" t="s">
        <v>127</v>
      </c>
      <c r="C54" s="3" t="s">
        <v>143</v>
      </c>
      <c r="D54" s="4" t="s">
        <v>144</v>
      </c>
      <c r="E54" s="5">
        <v>7.284</v>
      </c>
      <c r="F54" s="6" t="s">
        <v>95</v>
      </c>
      <c r="H54" s="7">
        <f>ROUND(E54*G54,2)</f>
        <v>0</v>
      </c>
      <c r="J54" s="7">
        <f>ROUND(E54*G54,2)</f>
        <v>0</v>
      </c>
      <c r="L54" s="8">
        <f>E54*K54</f>
        <v>0</v>
      </c>
      <c r="M54" s="5">
        <v>0.059</v>
      </c>
      <c r="N54" s="5">
        <f>E54*M54</f>
        <v>0.42975599999999997</v>
      </c>
      <c r="P54" s="6" t="s">
        <v>75</v>
      </c>
      <c r="V54" s="9" t="s">
        <v>76</v>
      </c>
      <c r="Z54" s="6" t="s">
        <v>130</v>
      </c>
      <c r="AJ54" s="11" t="s">
        <v>78</v>
      </c>
      <c r="AK54" s="11" t="s">
        <v>79</v>
      </c>
    </row>
    <row r="55" spans="4:24" ht="12.75">
      <c r="D55" s="47" t="s">
        <v>105</v>
      </c>
      <c r="E55" s="48"/>
      <c r="F55" s="49"/>
      <c r="G55" s="50"/>
      <c r="H55" s="50"/>
      <c r="I55" s="50"/>
      <c r="J55" s="50"/>
      <c r="K55" s="51"/>
      <c r="L55" s="51"/>
      <c r="M55" s="48"/>
      <c r="N55" s="48"/>
      <c r="O55" s="49"/>
      <c r="P55" s="49"/>
      <c r="Q55" s="48"/>
      <c r="R55" s="48"/>
      <c r="S55" s="48"/>
      <c r="T55" s="52"/>
      <c r="U55" s="52"/>
      <c r="V55" s="52" t="s">
        <v>81</v>
      </c>
      <c r="W55" s="53"/>
      <c r="X55" s="49"/>
    </row>
    <row r="56" spans="4:24" ht="25.5">
      <c r="D56" s="47" t="s">
        <v>145</v>
      </c>
      <c r="E56" s="48"/>
      <c r="F56" s="49"/>
      <c r="G56" s="50"/>
      <c r="H56" s="50"/>
      <c r="I56" s="50"/>
      <c r="J56" s="50"/>
      <c r="K56" s="51"/>
      <c r="L56" s="51"/>
      <c r="M56" s="48"/>
      <c r="N56" s="48"/>
      <c r="O56" s="49"/>
      <c r="P56" s="49"/>
      <c r="Q56" s="48"/>
      <c r="R56" s="48"/>
      <c r="S56" s="48"/>
      <c r="T56" s="52"/>
      <c r="U56" s="52"/>
      <c r="V56" s="52" t="s">
        <v>81</v>
      </c>
      <c r="W56" s="53"/>
      <c r="X56" s="49"/>
    </row>
    <row r="57" spans="1:37" ht="12.75">
      <c r="A57" s="1">
        <v>14</v>
      </c>
      <c r="B57" s="2" t="s">
        <v>127</v>
      </c>
      <c r="C57" s="3" t="s">
        <v>146</v>
      </c>
      <c r="D57" s="4" t="s">
        <v>147</v>
      </c>
      <c r="E57" s="5">
        <v>29</v>
      </c>
      <c r="F57" s="6" t="s">
        <v>114</v>
      </c>
      <c r="H57" s="7">
        <f>ROUND(E57*G57,2)</f>
        <v>0</v>
      </c>
      <c r="J57" s="7">
        <f>ROUND(E57*G57,2)</f>
        <v>0</v>
      </c>
      <c r="L57" s="8">
        <f>E57*K57</f>
        <v>0</v>
      </c>
      <c r="N57" s="5">
        <f>E57*M57</f>
        <v>0</v>
      </c>
      <c r="P57" s="6" t="s">
        <v>75</v>
      </c>
      <c r="V57" s="9" t="s">
        <v>76</v>
      </c>
      <c r="Z57" s="6" t="s">
        <v>130</v>
      </c>
      <c r="AJ57" s="11" t="s">
        <v>78</v>
      </c>
      <c r="AK57" s="11" t="s">
        <v>79</v>
      </c>
    </row>
    <row r="58" spans="4:24" ht="12.75">
      <c r="D58" s="47" t="s">
        <v>148</v>
      </c>
      <c r="E58" s="48"/>
      <c r="F58" s="49"/>
      <c r="G58" s="50"/>
      <c r="H58" s="50"/>
      <c r="I58" s="50"/>
      <c r="J58" s="50"/>
      <c r="K58" s="51"/>
      <c r="L58" s="51"/>
      <c r="M58" s="48"/>
      <c r="N58" s="48"/>
      <c r="O58" s="49"/>
      <c r="P58" s="49"/>
      <c r="Q58" s="48"/>
      <c r="R58" s="48"/>
      <c r="S58" s="48"/>
      <c r="T58" s="52"/>
      <c r="U58" s="52"/>
      <c r="V58" s="52" t="s">
        <v>81</v>
      </c>
      <c r="W58" s="53"/>
      <c r="X58" s="49"/>
    </row>
    <row r="59" spans="4:24" ht="12.75">
      <c r="D59" s="47" t="s">
        <v>149</v>
      </c>
      <c r="E59" s="48"/>
      <c r="F59" s="49"/>
      <c r="G59" s="50"/>
      <c r="H59" s="50"/>
      <c r="I59" s="50"/>
      <c r="J59" s="50"/>
      <c r="K59" s="51"/>
      <c r="L59" s="51"/>
      <c r="M59" s="48"/>
      <c r="N59" s="48"/>
      <c r="O59" s="49"/>
      <c r="P59" s="49"/>
      <c r="Q59" s="48"/>
      <c r="R59" s="48"/>
      <c r="S59" s="48"/>
      <c r="T59" s="52"/>
      <c r="U59" s="52"/>
      <c r="V59" s="52" t="s">
        <v>81</v>
      </c>
      <c r="W59" s="53"/>
      <c r="X59" s="49"/>
    </row>
    <row r="60" spans="1:37" ht="12.75">
      <c r="A60" s="1">
        <v>15</v>
      </c>
      <c r="B60" s="2" t="s">
        <v>127</v>
      </c>
      <c r="C60" s="3" t="s">
        <v>150</v>
      </c>
      <c r="D60" s="4" t="s">
        <v>151</v>
      </c>
      <c r="E60" s="5">
        <v>8</v>
      </c>
      <c r="F60" s="6" t="s">
        <v>114</v>
      </c>
      <c r="H60" s="7">
        <f>ROUND(E60*G60,2)</f>
        <v>0</v>
      </c>
      <c r="J60" s="7">
        <f>ROUND(E60*G60,2)</f>
        <v>0</v>
      </c>
      <c r="L60" s="8">
        <f>E60*K60</f>
        <v>0</v>
      </c>
      <c r="N60" s="5">
        <f>E60*M60</f>
        <v>0</v>
      </c>
      <c r="P60" s="6" t="s">
        <v>75</v>
      </c>
      <c r="V60" s="9" t="s">
        <v>76</v>
      </c>
      <c r="Z60" s="6" t="s">
        <v>130</v>
      </c>
      <c r="AJ60" s="11" t="s">
        <v>78</v>
      </c>
      <c r="AK60" s="11" t="s">
        <v>79</v>
      </c>
    </row>
    <row r="61" spans="4:24" ht="12.75">
      <c r="D61" s="47" t="s">
        <v>152</v>
      </c>
      <c r="E61" s="48"/>
      <c r="F61" s="49"/>
      <c r="G61" s="50"/>
      <c r="H61" s="50"/>
      <c r="I61" s="50"/>
      <c r="J61" s="50"/>
      <c r="K61" s="51"/>
      <c r="L61" s="51"/>
      <c r="M61" s="48"/>
      <c r="N61" s="48"/>
      <c r="O61" s="49"/>
      <c r="P61" s="49"/>
      <c r="Q61" s="48"/>
      <c r="R61" s="48"/>
      <c r="S61" s="48"/>
      <c r="T61" s="52"/>
      <c r="U61" s="52"/>
      <c r="V61" s="52" t="s">
        <v>81</v>
      </c>
      <c r="W61" s="53"/>
      <c r="X61" s="49"/>
    </row>
    <row r="62" spans="4:24" ht="12.75">
      <c r="D62" s="47" t="s">
        <v>153</v>
      </c>
      <c r="E62" s="48"/>
      <c r="F62" s="49"/>
      <c r="G62" s="50"/>
      <c r="H62" s="50"/>
      <c r="I62" s="50"/>
      <c r="J62" s="50"/>
      <c r="K62" s="51"/>
      <c r="L62" s="51"/>
      <c r="M62" s="48"/>
      <c r="N62" s="48"/>
      <c r="O62" s="49"/>
      <c r="P62" s="49"/>
      <c r="Q62" s="48"/>
      <c r="R62" s="48"/>
      <c r="S62" s="48"/>
      <c r="T62" s="52"/>
      <c r="U62" s="52"/>
      <c r="V62" s="52" t="s">
        <v>81</v>
      </c>
      <c r="W62" s="53"/>
      <c r="X62" s="49"/>
    </row>
    <row r="63" spans="1:37" ht="25.5">
      <c r="A63" s="1">
        <v>16</v>
      </c>
      <c r="B63" s="2" t="s">
        <v>127</v>
      </c>
      <c r="C63" s="3" t="s">
        <v>154</v>
      </c>
      <c r="D63" s="4" t="s">
        <v>155</v>
      </c>
      <c r="E63" s="5">
        <v>14</v>
      </c>
      <c r="F63" s="6" t="s">
        <v>95</v>
      </c>
      <c r="H63" s="7">
        <f>ROUND(E63*G63,2)</f>
        <v>0</v>
      </c>
      <c r="J63" s="7">
        <f>ROUND(E63*G63,2)</f>
        <v>0</v>
      </c>
      <c r="K63" s="8">
        <v>0.00103</v>
      </c>
      <c r="L63" s="8">
        <f>E63*K63</f>
        <v>0.014420000000000002</v>
      </c>
      <c r="M63" s="5">
        <v>0.031</v>
      </c>
      <c r="N63" s="5">
        <f>E63*M63</f>
        <v>0.434</v>
      </c>
      <c r="P63" s="6" t="s">
        <v>75</v>
      </c>
      <c r="V63" s="9" t="s">
        <v>76</v>
      </c>
      <c r="Z63" s="6" t="s">
        <v>130</v>
      </c>
      <c r="AJ63" s="11" t="s">
        <v>78</v>
      </c>
      <c r="AK63" s="11" t="s">
        <v>79</v>
      </c>
    </row>
    <row r="64" spans="4:24" ht="12.75">
      <c r="D64" s="47" t="s">
        <v>156</v>
      </c>
      <c r="E64" s="48"/>
      <c r="F64" s="49"/>
      <c r="G64" s="50"/>
      <c r="H64" s="50"/>
      <c r="I64" s="50"/>
      <c r="J64" s="50"/>
      <c r="K64" s="51"/>
      <c r="L64" s="51"/>
      <c r="M64" s="48"/>
      <c r="N64" s="48"/>
      <c r="O64" s="49"/>
      <c r="P64" s="49"/>
      <c r="Q64" s="48"/>
      <c r="R64" s="48"/>
      <c r="S64" s="48"/>
      <c r="T64" s="52"/>
      <c r="U64" s="52"/>
      <c r="V64" s="52" t="s">
        <v>81</v>
      </c>
      <c r="W64" s="53"/>
      <c r="X64" s="49"/>
    </row>
    <row r="65" spans="1:37" ht="12.75">
      <c r="A65" s="1">
        <v>17</v>
      </c>
      <c r="B65" s="2" t="s">
        <v>127</v>
      </c>
      <c r="C65" s="3" t="s">
        <v>157</v>
      </c>
      <c r="D65" s="4" t="s">
        <v>158</v>
      </c>
      <c r="E65" s="5">
        <v>24.441</v>
      </c>
      <c r="F65" s="6" t="s">
        <v>95</v>
      </c>
      <c r="H65" s="7">
        <f>ROUND(E65*G65,2)</f>
        <v>0</v>
      </c>
      <c r="J65" s="7">
        <f>ROUND(E65*G65,2)</f>
        <v>0</v>
      </c>
      <c r="K65" s="8">
        <v>0.00103</v>
      </c>
      <c r="L65" s="8">
        <f>E65*K65</f>
        <v>0.025174230000000002</v>
      </c>
      <c r="M65" s="5">
        <v>0.062</v>
      </c>
      <c r="N65" s="5">
        <f>E65*M65</f>
        <v>1.515342</v>
      </c>
      <c r="P65" s="6" t="s">
        <v>75</v>
      </c>
      <c r="V65" s="9" t="s">
        <v>76</v>
      </c>
      <c r="Z65" s="6" t="s">
        <v>130</v>
      </c>
      <c r="AJ65" s="11" t="s">
        <v>78</v>
      </c>
      <c r="AK65" s="11" t="s">
        <v>79</v>
      </c>
    </row>
    <row r="66" spans="4:24" ht="25.5">
      <c r="D66" s="47" t="s">
        <v>159</v>
      </c>
      <c r="E66" s="48"/>
      <c r="F66" s="49"/>
      <c r="G66" s="50"/>
      <c r="H66" s="50"/>
      <c r="I66" s="50"/>
      <c r="J66" s="50"/>
      <c r="K66" s="51"/>
      <c r="L66" s="51"/>
      <c r="M66" s="48"/>
      <c r="N66" s="48"/>
      <c r="O66" s="49"/>
      <c r="P66" s="49"/>
      <c r="Q66" s="48"/>
      <c r="R66" s="48"/>
      <c r="S66" s="48"/>
      <c r="T66" s="52"/>
      <c r="U66" s="52"/>
      <c r="V66" s="52" t="s">
        <v>81</v>
      </c>
      <c r="W66" s="53"/>
      <c r="X66" s="49"/>
    </row>
    <row r="67" spans="4:24" ht="12.75">
      <c r="D67" s="47" t="s">
        <v>160</v>
      </c>
      <c r="E67" s="48"/>
      <c r="F67" s="49"/>
      <c r="G67" s="50"/>
      <c r="H67" s="50"/>
      <c r="I67" s="50"/>
      <c r="J67" s="50"/>
      <c r="K67" s="51"/>
      <c r="L67" s="51"/>
      <c r="M67" s="48"/>
      <c r="N67" s="48"/>
      <c r="O67" s="49"/>
      <c r="P67" s="49"/>
      <c r="Q67" s="48"/>
      <c r="R67" s="48"/>
      <c r="S67" s="48"/>
      <c r="T67" s="52"/>
      <c r="U67" s="52"/>
      <c r="V67" s="52" t="s">
        <v>81</v>
      </c>
      <c r="W67" s="53"/>
      <c r="X67" s="49"/>
    </row>
    <row r="68" spans="1:37" ht="12.75">
      <c r="A68" s="1">
        <v>18</v>
      </c>
      <c r="B68" s="2" t="s">
        <v>127</v>
      </c>
      <c r="C68" s="3" t="s">
        <v>161</v>
      </c>
      <c r="D68" s="4" t="s">
        <v>162</v>
      </c>
      <c r="E68" s="5">
        <v>9.556</v>
      </c>
      <c r="F68" s="6" t="s">
        <v>95</v>
      </c>
      <c r="H68" s="7">
        <f>ROUND(E68*G68,2)</f>
        <v>0</v>
      </c>
      <c r="J68" s="7">
        <f>ROUND(E68*G68,2)</f>
        <v>0</v>
      </c>
      <c r="K68" s="8">
        <v>0.00094</v>
      </c>
      <c r="L68" s="8">
        <f>E68*K68</f>
        <v>0.008982639999999998</v>
      </c>
      <c r="M68" s="5">
        <v>0.054</v>
      </c>
      <c r="N68" s="5">
        <f>E68*M68</f>
        <v>0.5160239999999999</v>
      </c>
      <c r="P68" s="6" t="s">
        <v>75</v>
      </c>
      <c r="V68" s="9" t="s">
        <v>76</v>
      </c>
      <c r="Z68" s="6" t="s">
        <v>130</v>
      </c>
      <c r="AJ68" s="11" t="s">
        <v>78</v>
      </c>
      <c r="AK68" s="11" t="s">
        <v>79</v>
      </c>
    </row>
    <row r="69" spans="4:24" ht="12.75">
      <c r="D69" s="47" t="s">
        <v>163</v>
      </c>
      <c r="E69" s="48"/>
      <c r="F69" s="49"/>
      <c r="G69" s="50"/>
      <c r="H69" s="50"/>
      <c r="I69" s="50"/>
      <c r="J69" s="50"/>
      <c r="K69" s="51"/>
      <c r="L69" s="51"/>
      <c r="M69" s="48"/>
      <c r="N69" s="48"/>
      <c r="O69" s="49"/>
      <c r="P69" s="49"/>
      <c r="Q69" s="48"/>
      <c r="R69" s="48"/>
      <c r="S69" s="48"/>
      <c r="T69" s="52"/>
      <c r="U69" s="52"/>
      <c r="V69" s="52" t="s">
        <v>81</v>
      </c>
      <c r="W69" s="53"/>
      <c r="X69" s="49"/>
    </row>
    <row r="70" spans="1:37" ht="12.75">
      <c r="A70" s="1">
        <v>19</v>
      </c>
      <c r="B70" s="2" t="s">
        <v>127</v>
      </c>
      <c r="C70" s="3" t="s">
        <v>164</v>
      </c>
      <c r="D70" s="4" t="s">
        <v>165</v>
      </c>
      <c r="E70" s="5">
        <v>19.188</v>
      </c>
      <c r="F70" s="6" t="s">
        <v>95</v>
      </c>
      <c r="H70" s="7">
        <f>ROUND(E70*G70,2)</f>
        <v>0</v>
      </c>
      <c r="J70" s="7">
        <f>ROUND(E70*G70,2)</f>
        <v>0</v>
      </c>
      <c r="K70" s="8">
        <v>0.00084</v>
      </c>
      <c r="L70" s="8">
        <f>E70*K70</f>
        <v>0.01611792</v>
      </c>
      <c r="M70" s="5">
        <v>0.047</v>
      </c>
      <c r="N70" s="5">
        <f>E70*M70</f>
        <v>0.901836</v>
      </c>
      <c r="P70" s="6" t="s">
        <v>75</v>
      </c>
      <c r="V70" s="9" t="s">
        <v>76</v>
      </c>
      <c r="Z70" s="6" t="s">
        <v>130</v>
      </c>
      <c r="AJ70" s="11" t="s">
        <v>78</v>
      </c>
      <c r="AK70" s="11" t="s">
        <v>79</v>
      </c>
    </row>
    <row r="71" spans="4:24" ht="12.75">
      <c r="D71" s="47" t="s">
        <v>166</v>
      </c>
      <c r="E71" s="48"/>
      <c r="F71" s="49"/>
      <c r="G71" s="50"/>
      <c r="H71" s="50"/>
      <c r="I71" s="50"/>
      <c r="J71" s="50"/>
      <c r="K71" s="51"/>
      <c r="L71" s="51"/>
      <c r="M71" s="48"/>
      <c r="N71" s="48"/>
      <c r="O71" s="49"/>
      <c r="P71" s="49"/>
      <c r="Q71" s="48"/>
      <c r="R71" s="48"/>
      <c r="S71" s="48"/>
      <c r="T71" s="52"/>
      <c r="U71" s="52"/>
      <c r="V71" s="52" t="s">
        <v>81</v>
      </c>
      <c r="W71" s="53"/>
      <c r="X71" s="49"/>
    </row>
    <row r="72" spans="1:37" ht="12.75">
      <c r="A72" s="1">
        <v>20</v>
      </c>
      <c r="B72" s="2" t="s">
        <v>127</v>
      </c>
      <c r="C72" s="3" t="s">
        <v>167</v>
      </c>
      <c r="D72" s="4" t="s">
        <v>168</v>
      </c>
      <c r="E72" s="5">
        <v>11.722</v>
      </c>
      <c r="F72" s="6" t="s">
        <v>95</v>
      </c>
      <c r="H72" s="7">
        <f>ROUND(E72*G72,2)</f>
        <v>0</v>
      </c>
      <c r="J72" s="7">
        <f>ROUND(E72*G72,2)</f>
        <v>0</v>
      </c>
      <c r="K72" s="8">
        <v>0.0012</v>
      </c>
      <c r="L72" s="8">
        <f>E72*K72</f>
        <v>0.014066399999999998</v>
      </c>
      <c r="M72" s="5">
        <v>0.076</v>
      </c>
      <c r="N72" s="5">
        <f>E72*M72</f>
        <v>0.890872</v>
      </c>
      <c r="P72" s="6" t="s">
        <v>75</v>
      </c>
      <c r="V72" s="9" t="s">
        <v>76</v>
      </c>
      <c r="Z72" s="6" t="s">
        <v>130</v>
      </c>
      <c r="AJ72" s="11" t="s">
        <v>78</v>
      </c>
      <c r="AK72" s="11" t="s">
        <v>79</v>
      </c>
    </row>
    <row r="73" spans="4:24" ht="12.75">
      <c r="D73" s="47" t="s">
        <v>169</v>
      </c>
      <c r="E73" s="48"/>
      <c r="F73" s="49"/>
      <c r="G73" s="50"/>
      <c r="H73" s="50"/>
      <c r="I73" s="50"/>
      <c r="J73" s="50"/>
      <c r="K73" s="51"/>
      <c r="L73" s="51"/>
      <c r="M73" s="48"/>
      <c r="N73" s="48"/>
      <c r="O73" s="49"/>
      <c r="P73" s="49"/>
      <c r="Q73" s="48"/>
      <c r="R73" s="48"/>
      <c r="S73" s="48"/>
      <c r="T73" s="52"/>
      <c r="U73" s="52"/>
      <c r="V73" s="52" t="s">
        <v>81</v>
      </c>
      <c r="W73" s="53"/>
      <c r="X73" s="49"/>
    </row>
    <row r="74" spans="1:37" ht="25.5">
      <c r="A74" s="1">
        <v>21</v>
      </c>
      <c r="B74" s="2" t="s">
        <v>127</v>
      </c>
      <c r="C74" s="3" t="s">
        <v>170</v>
      </c>
      <c r="D74" s="4" t="s">
        <v>171</v>
      </c>
      <c r="E74" s="5">
        <v>24</v>
      </c>
      <c r="F74" s="6" t="s">
        <v>122</v>
      </c>
      <c r="H74" s="7">
        <f>ROUND(E74*G74,2)</f>
        <v>0</v>
      </c>
      <c r="J74" s="7">
        <f>ROUND(E74*G74,2)</f>
        <v>0</v>
      </c>
      <c r="K74" s="8">
        <v>0.0005</v>
      </c>
      <c r="L74" s="8">
        <f>E74*K74</f>
        <v>0.012</v>
      </c>
      <c r="M74" s="5">
        <v>0.054</v>
      </c>
      <c r="N74" s="5">
        <f>E74*M74</f>
        <v>1.296</v>
      </c>
      <c r="P74" s="6" t="s">
        <v>75</v>
      </c>
      <c r="V74" s="9" t="s">
        <v>76</v>
      </c>
      <c r="Z74" s="6" t="s">
        <v>130</v>
      </c>
      <c r="AJ74" s="11" t="s">
        <v>78</v>
      </c>
      <c r="AK74" s="11" t="s">
        <v>79</v>
      </c>
    </row>
    <row r="75" spans="4:24" ht="12.75">
      <c r="D75" s="47" t="s">
        <v>172</v>
      </c>
      <c r="E75" s="48"/>
      <c r="F75" s="49"/>
      <c r="G75" s="50"/>
      <c r="H75" s="50"/>
      <c r="I75" s="50"/>
      <c r="J75" s="50"/>
      <c r="K75" s="51"/>
      <c r="L75" s="51"/>
      <c r="M75" s="48"/>
      <c r="N75" s="48"/>
      <c r="O75" s="49"/>
      <c r="P75" s="49"/>
      <c r="Q75" s="48"/>
      <c r="R75" s="48"/>
      <c r="S75" s="48"/>
      <c r="T75" s="52"/>
      <c r="U75" s="52"/>
      <c r="V75" s="52" t="s">
        <v>81</v>
      </c>
      <c r="W75" s="53"/>
      <c r="X75" s="49"/>
    </row>
    <row r="76" spans="4:24" ht="12.75">
      <c r="D76" s="47" t="s">
        <v>173</v>
      </c>
      <c r="E76" s="48"/>
      <c r="F76" s="49"/>
      <c r="G76" s="50"/>
      <c r="H76" s="50"/>
      <c r="I76" s="50"/>
      <c r="J76" s="50"/>
      <c r="K76" s="51"/>
      <c r="L76" s="51"/>
      <c r="M76" s="48"/>
      <c r="N76" s="48"/>
      <c r="O76" s="49"/>
      <c r="P76" s="49"/>
      <c r="Q76" s="48"/>
      <c r="R76" s="48"/>
      <c r="S76" s="48"/>
      <c r="T76" s="52"/>
      <c r="U76" s="52"/>
      <c r="V76" s="52" t="s">
        <v>81</v>
      </c>
      <c r="W76" s="53"/>
      <c r="X76" s="49"/>
    </row>
    <row r="77" spans="4:24" ht="12.75">
      <c r="D77" s="47" t="s">
        <v>174</v>
      </c>
      <c r="E77" s="48"/>
      <c r="F77" s="49"/>
      <c r="G77" s="50"/>
      <c r="H77" s="50"/>
      <c r="I77" s="50"/>
      <c r="J77" s="50"/>
      <c r="K77" s="51"/>
      <c r="L77" s="51"/>
      <c r="M77" s="48"/>
      <c r="N77" s="48"/>
      <c r="O77" s="49"/>
      <c r="P77" s="49"/>
      <c r="Q77" s="48"/>
      <c r="R77" s="48"/>
      <c r="S77" s="48"/>
      <c r="T77" s="52"/>
      <c r="U77" s="52"/>
      <c r="V77" s="52" t="s">
        <v>81</v>
      </c>
      <c r="W77" s="53"/>
      <c r="X77" s="49"/>
    </row>
    <row r="78" spans="1:37" ht="12.75">
      <c r="A78" s="1">
        <v>22</v>
      </c>
      <c r="B78" s="2" t="s">
        <v>127</v>
      </c>
      <c r="C78" s="3" t="s">
        <v>175</v>
      </c>
      <c r="D78" s="4" t="s">
        <v>176</v>
      </c>
      <c r="E78" s="5">
        <v>1.8</v>
      </c>
      <c r="F78" s="6" t="s">
        <v>95</v>
      </c>
      <c r="H78" s="7">
        <f>ROUND(E78*G78,2)</f>
        <v>0</v>
      </c>
      <c r="J78" s="7">
        <f>ROUND(E78*G78,2)</f>
        <v>0</v>
      </c>
      <c r="L78" s="8">
        <f>E78*K78</f>
        <v>0</v>
      </c>
      <c r="M78" s="5">
        <v>0.068</v>
      </c>
      <c r="N78" s="5">
        <f>E78*M78</f>
        <v>0.12240000000000001</v>
      </c>
      <c r="P78" s="6" t="s">
        <v>75</v>
      </c>
      <c r="V78" s="9" t="s">
        <v>76</v>
      </c>
      <c r="Z78" s="6" t="s">
        <v>130</v>
      </c>
      <c r="AJ78" s="11" t="s">
        <v>78</v>
      </c>
      <c r="AK78" s="11" t="s">
        <v>79</v>
      </c>
    </row>
    <row r="79" spans="1:37" ht="12.75">
      <c r="A79" s="1">
        <v>23</v>
      </c>
      <c r="B79" s="2" t="s">
        <v>177</v>
      </c>
      <c r="C79" s="3" t="s">
        <v>178</v>
      </c>
      <c r="D79" s="4" t="s">
        <v>179</v>
      </c>
      <c r="E79" s="5">
        <v>34.65</v>
      </c>
      <c r="F79" s="6" t="s">
        <v>95</v>
      </c>
      <c r="H79" s="7">
        <f>ROUND(E79*G79,2)</f>
        <v>0</v>
      </c>
      <c r="J79" s="7">
        <f>ROUND(E79*G79,2)</f>
        <v>0</v>
      </c>
      <c r="L79" s="8">
        <f>E79*K79</f>
        <v>0</v>
      </c>
      <c r="M79" s="5">
        <v>0.023</v>
      </c>
      <c r="N79" s="5">
        <f>E79*M79</f>
        <v>0.7969499999999999</v>
      </c>
      <c r="P79" s="6" t="s">
        <v>75</v>
      </c>
      <c r="V79" s="9" t="s">
        <v>180</v>
      </c>
      <c r="Z79" s="6" t="s">
        <v>181</v>
      </c>
      <c r="AJ79" s="11" t="s">
        <v>78</v>
      </c>
      <c r="AK79" s="11" t="s">
        <v>79</v>
      </c>
    </row>
    <row r="80" spans="1:37" ht="12.75">
      <c r="A80" s="1">
        <v>24</v>
      </c>
      <c r="B80" s="2" t="s">
        <v>182</v>
      </c>
      <c r="C80" s="3" t="s">
        <v>183</v>
      </c>
      <c r="D80" s="4" t="s">
        <v>184</v>
      </c>
      <c r="E80" s="5">
        <v>14.22</v>
      </c>
      <c r="F80" s="6" t="s">
        <v>95</v>
      </c>
      <c r="H80" s="7">
        <f>ROUND(E80*G80,2)</f>
        <v>0</v>
      </c>
      <c r="J80" s="7">
        <f>ROUND(E80*G80,2)</f>
        <v>0</v>
      </c>
      <c r="L80" s="8">
        <f>E80*K80</f>
        <v>0</v>
      </c>
      <c r="M80" s="5">
        <v>0.024</v>
      </c>
      <c r="N80" s="5">
        <f>E80*M80</f>
        <v>0.34128000000000003</v>
      </c>
      <c r="P80" s="6" t="s">
        <v>75</v>
      </c>
      <c r="V80" s="9" t="s">
        <v>180</v>
      </c>
      <c r="Z80" s="6" t="s">
        <v>185</v>
      </c>
      <c r="AJ80" s="11" t="s">
        <v>78</v>
      </c>
      <c r="AK80" s="11" t="s">
        <v>79</v>
      </c>
    </row>
    <row r="81" spans="1:37" ht="25.5">
      <c r="A81" s="1">
        <v>25</v>
      </c>
      <c r="B81" s="2" t="s">
        <v>182</v>
      </c>
      <c r="C81" s="3" t="s">
        <v>186</v>
      </c>
      <c r="D81" s="4" t="s">
        <v>187</v>
      </c>
      <c r="E81" s="5">
        <v>28.43</v>
      </c>
      <c r="F81" s="6" t="s">
        <v>122</v>
      </c>
      <c r="H81" s="7">
        <f>ROUND(E81*G81,2)</f>
        <v>0</v>
      </c>
      <c r="J81" s="7">
        <f>ROUND(E81*G81,2)</f>
        <v>0</v>
      </c>
      <c r="K81" s="8">
        <v>0.003</v>
      </c>
      <c r="L81" s="8">
        <f>E81*K81</f>
        <v>0.08529</v>
      </c>
      <c r="N81" s="5">
        <f>E81*M81</f>
        <v>0</v>
      </c>
      <c r="P81" s="6" t="s">
        <v>75</v>
      </c>
      <c r="V81" s="9" t="s">
        <v>180</v>
      </c>
      <c r="Z81" s="6" t="s">
        <v>188</v>
      </c>
      <c r="AJ81" s="11" t="s">
        <v>78</v>
      </c>
      <c r="AK81" s="11" t="s">
        <v>79</v>
      </c>
    </row>
    <row r="82" spans="4:24" ht="25.5">
      <c r="D82" s="47" t="s">
        <v>124</v>
      </c>
      <c r="E82" s="48"/>
      <c r="F82" s="49"/>
      <c r="G82" s="50"/>
      <c r="H82" s="50"/>
      <c r="I82" s="50"/>
      <c r="J82" s="50"/>
      <c r="K82" s="51"/>
      <c r="L82" s="51"/>
      <c r="M82" s="48"/>
      <c r="N82" s="48"/>
      <c r="O82" s="49"/>
      <c r="P82" s="49"/>
      <c r="Q82" s="48"/>
      <c r="R82" s="48"/>
      <c r="S82" s="48"/>
      <c r="T82" s="52"/>
      <c r="U82" s="52"/>
      <c r="V82" s="52" t="s">
        <v>81</v>
      </c>
      <c r="W82" s="53"/>
      <c r="X82" s="49"/>
    </row>
    <row r="83" spans="1:37" ht="12.75">
      <c r="A83" s="1">
        <v>26</v>
      </c>
      <c r="B83" s="2" t="s">
        <v>189</v>
      </c>
      <c r="C83" s="3" t="s">
        <v>190</v>
      </c>
      <c r="D83" s="4" t="s">
        <v>191</v>
      </c>
      <c r="E83" s="5">
        <v>302.93</v>
      </c>
      <c r="F83" s="6" t="s">
        <v>95</v>
      </c>
      <c r="H83" s="7">
        <f>ROUND(E83*G83,2)</f>
        <v>0</v>
      </c>
      <c r="J83" s="7">
        <f>ROUND(E83*G83,2)</f>
        <v>0</v>
      </c>
      <c r="L83" s="8">
        <f>E83*K83</f>
        <v>0</v>
      </c>
      <c r="M83" s="5">
        <v>0.001</v>
      </c>
      <c r="N83" s="5">
        <f>E83*M83</f>
        <v>0.30293000000000003</v>
      </c>
      <c r="P83" s="6" t="s">
        <v>75</v>
      </c>
      <c r="V83" s="9" t="s">
        <v>180</v>
      </c>
      <c r="Z83" s="6" t="s">
        <v>192</v>
      </c>
      <c r="AJ83" s="11" t="s">
        <v>78</v>
      </c>
      <c r="AK83" s="11" t="s">
        <v>79</v>
      </c>
    </row>
    <row r="84" spans="4:24" ht="12.75">
      <c r="D84" s="47" t="s">
        <v>193</v>
      </c>
      <c r="E84" s="48"/>
      <c r="F84" s="49"/>
      <c r="G84" s="50"/>
      <c r="H84" s="50"/>
      <c r="I84" s="50"/>
      <c r="J84" s="50"/>
      <c r="K84" s="51"/>
      <c r="L84" s="51"/>
      <c r="M84" s="48"/>
      <c r="N84" s="48"/>
      <c r="O84" s="49"/>
      <c r="P84" s="49"/>
      <c r="Q84" s="48"/>
      <c r="R84" s="48"/>
      <c r="S84" s="48"/>
      <c r="T84" s="52"/>
      <c r="U84" s="52"/>
      <c r="V84" s="52" t="s">
        <v>81</v>
      </c>
      <c r="W84" s="53"/>
      <c r="X84" s="49"/>
    </row>
    <row r="85" spans="4:24" ht="25.5">
      <c r="D85" s="47" t="s">
        <v>194</v>
      </c>
      <c r="E85" s="48"/>
      <c r="F85" s="49"/>
      <c r="G85" s="50"/>
      <c r="H85" s="50"/>
      <c r="I85" s="50"/>
      <c r="J85" s="50"/>
      <c r="K85" s="51"/>
      <c r="L85" s="51"/>
      <c r="M85" s="48"/>
      <c r="N85" s="48"/>
      <c r="O85" s="49"/>
      <c r="P85" s="49"/>
      <c r="Q85" s="48"/>
      <c r="R85" s="48"/>
      <c r="S85" s="48"/>
      <c r="T85" s="52"/>
      <c r="U85" s="52"/>
      <c r="V85" s="52" t="s">
        <v>81</v>
      </c>
      <c r="W85" s="53"/>
      <c r="X85" s="49"/>
    </row>
    <row r="86" spans="4:24" ht="12.75">
      <c r="D86" s="47" t="s">
        <v>195</v>
      </c>
      <c r="E86" s="48"/>
      <c r="F86" s="49"/>
      <c r="G86" s="50"/>
      <c r="H86" s="50"/>
      <c r="I86" s="50"/>
      <c r="J86" s="50"/>
      <c r="K86" s="51"/>
      <c r="L86" s="51"/>
      <c r="M86" s="48"/>
      <c r="N86" s="48"/>
      <c r="O86" s="49"/>
      <c r="P86" s="49"/>
      <c r="Q86" s="48"/>
      <c r="R86" s="48"/>
      <c r="S86" s="48"/>
      <c r="T86" s="52"/>
      <c r="U86" s="52"/>
      <c r="V86" s="52" t="s">
        <v>81</v>
      </c>
      <c r="W86" s="53"/>
      <c r="X86" s="49"/>
    </row>
    <row r="87" spans="1:37" ht="12.75">
      <c r="A87" s="1">
        <v>27</v>
      </c>
      <c r="B87" s="2" t="s">
        <v>127</v>
      </c>
      <c r="C87" s="3" t="s">
        <v>196</v>
      </c>
      <c r="D87" s="4" t="s">
        <v>197</v>
      </c>
      <c r="E87" s="5">
        <v>23.955</v>
      </c>
      <c r="F87" s="6" t="s">
        <v>74</v>
      </c>
      <c r="H87" s="7">
        <f>ROUND(E87*G87,2)</f>
        <v>0</v>
      </c>
      <c r="J87" s="7">
        <f>ROUND(E87*G87,2)</f>
        <v>0</v>
      </c>
      <c r="L87" s="8">
        <f>E87*K87</f>
        <v>0</v>
      </c>
      <c r="N87" s="5">
        <f>E87*M87</f>
        <v>0</v>
      </c>
      <c r="P87" s="6" t="s">
        <v>75</v>
      </c>
      <c r="V87" s="9" t="s">
        <v>76</v>
      </c>
      <c r="Z87" s="6" t="s">
        <v>130</v>
      </c>
      <c r="AJ87" s="11" t="s">
        <v>78</v>
      </c>
      <c r="AK87" s="11" t="s">
        <v>79</v>
      </c>
    </row>
    <row r="88" spans="1:37" ht="12.75">
      <c r="A88" s="1">
        <v>28</v>
      </c>
      <c r="B88" s="2" t="s">
        <v>198</v>
      </c>
      <c r="C88" s="3" t="s">
        <v>199</v>
      </c>
      <c r="D88" s="4" t="s">
        <v>200</v>
      </c>
      <c r="E88" s="5">
        <v>23.955</v>
      </c>
      <c r="F88" s="6" t="s">
        <v>74</v>
      </c>
      <c r="H88" s="7">
        <f>ROUND(E88*G88,2)</f>
        <v>0</v>
      </c>
      <c r="J88" s="7">
        <f>ROUND(E88*G88,2)</f>
        <v>0</v>
      </c>
      <c r="L88" s="8">
        <f>E88*K88</f>
        <v>0</v>
      </c>
      <c r="N88" s="5">
        <f>E88*M88</f>
        <v>0</v>
      </c>
      <c r="P88" s="6" t="s">
        <v>75</v>
      </c>
      <c r="V88" s="9" t="s">
        <v>76</v>
      </c>
      <c r="Z88" s="6" t="s">
        <v>130</v>
      </c>
      <c r="AJ88" s="11" t="s">
        <v>78</v>
      </c>
      <c r="AK88" s="11" t="s">
        <v>79</v>
      </c>
    </row>
    <row r="89" spans="1:37" ht="12.75">
      <c r="A89" s="1">
        <v>29</v>
      </c>
      <c r="B89" s="2" t="s">
        <v>127</v>
      </c>
      <c r="C89" s="3" t="s">
        <v>201</v>
      </c>
      <c r="D89" s="4" t="s">
        <v>202</v>
      </c>
      <c r="E89" s="5">
        <v>23.955</v>
      </c>
      <c r="F89" s="6" t="s">
        <v>74</v>
      </c>
      <c r="H89" s="7">
        <f>ROUND(E89*G89,2)</f>
        <v>0</v>
      </c>
      <c r="J89" s="7">
        <f>ROUND(E89*G89,2)</f>
        <v>0</v>
      </c>
      <c r="L89" s="8">
        <f>E89*K89</f>
        <v>0</v>
      </c>
      <c r="N89" s="5">
        <f>E89*M89</f>
        <v>0</v>
      </c>
      <c r="P89" s="6" t="s">
        <v>75</v>
      </c>
      <c r="V89" s="9" t="s">
        <v>76</v>
      </c>
      <c r="Z89" s="6" t="s">
        <v>130</v>
      </c>
      <c r="AJ89" s="11" t="s">
        <v>78</v>
      </c>
      <c r="AK89" s="11" t="s">
        <v>79</v>
      </c>
    </row>
    <row r="90" spans="1:37" ht="25.5">
      <c r="A90" s="1">
        <v>30</v>
      </c>
      <c r="B90" s="2" t="s">
        <v>127</v>
      </c>
      <c r="C90" s="3" t="s">
        <v>203</v>
      </c>
      <c r="D90" s="4" t="s">
        <v>204</v>
      </c>
      <c r="E90" s="5">
        <v>239.55</v>
      </c>
      <c r="F90" s="6" t="s">
        <v>74</v>
      </c>
      <c r="H90" s="7">
        <f>ROUND(E90*G90,2)</f>
        <v>0</v>
      </c>
      <c r="J90" s="7">
        <f>ROUND(E90*G90,2)</f>
        <v>0</v>
      </c>
      <c r="L90" s="8">
        <f>E90*K90</f>
        <v>0</v>
      </c>
      <c r="N90" s="5">
        <f>E90*M90</f>
        <v>0</v>
      </c>
      <c r="P90" s="6" t="s">
        <v>75</v>
      </c>
      <c r="V90" s="9" t="s">
        <v>76</v>
      </c>
      <c r="Z90" s="6" t="s">
        <v>130</v>
      </c>
      <c r="AJ90" s="11" t="s">
        <v>78</v>
      </c>
      <c r="AK90" s="11" t="s">
        <v>79</v>
      </c>
    </row>
    <row r="91" spans="4:24" ht="12.75">
      <c r="D91" s="47" t="s">
        <v>205</v>
      </c>
      <c r="E91" s="48"/>
      <c r="F91" s="49"/>
      <c r="G91" s="50"/>
      <c r="H91" s="50"/>
      <c r="I91" s="50"/>
      <c r="J91" s="50"/>
      <c r="K91" s="51"/>
      <c r="L91" s="51"/>
      <c r="M91" s="48"/>
      <c r="N91" s="48"/>
      <c r="O91" s="49"/>
      <c r="P91" s="49"/>
      <c r="Q91" s="48"/>
      <c r="R91" s="48"/>
      <c r="S91" s="48"/>
      <c r="T91" s="52"/>
      <c r="U91" s="52"/>
      <c r="V91" s="52" t="s">
        <v>81</v>
      </c>
      <c r="W91" s="53"/>
      <c r="X91" s="49"/>
    </row>
    <row r="92" spans="1:37" ht="25.5">
      <c r="A92" s="1">
        <v>31</v>
      </c>
      <c r="B92" s="2" t="s">
        <v>127</v>
      </c>
      <c r="C92" s="3" t="s">
        <v>206</v>
      </c>
      <c r="D92" s="4" t="s">
        <v>207</v>
      </c>
      <c r="E92" s="5">
        <v>23.955</v>
      </c>
      <c r="F92" s="6" t="s">
        <v>74</v>
      </c>
      <c r="H92" s="7">
        <f>ROUND(E92*G92,2)</f>
        <v>0</v>
      </c>
      <c r="J92" s="7">
        <f>ROUND(E92*G92,2)</f>
        <v>0</v>
      </c>
      <c r="L92" s="8">
        <f>E92*K92</f>
        <v>0</v>
      </c>
      <c r="N92" s="5">
        <f>E92*M92</f>
        <v>0</v>
      </c>
      <c r="P92" s="6" t="s">
        <v>75</v>
      </c>
      <c r="V92" s="9" t="s">
        <v>76</v>
      </c>
      <c r="Z92" s="6" t="s">
        <v>130</v>
      </c>
      <c r="AJ92" s="11" t="s">
        <v>78</v>
      </c>
      <c r="AK92" s="11" t="s">
        <v>79</v>
      </c>
    </row>
    <row r="93" spans="1:37" ht="12.75">
      <c r="A93" s="1">
        <v>32</v>
      </c>
      <c r="B93" s="2" t="s">
        <v>127</v>
      </c>
      <c r="C93" s="3" t="s">
        <v>208</v>
      </c>
      <c r="D93" s="4" t="s">
        <v>209</v>
      </c>
      <c r="E93" s="5">
        <v>23.955</v>
      </c>
      <c r="F93" s="6" t="s">
        <v>74</v>
      </c>
      <c r="H93" s="7">
        <f>ROUND(E93*G93,2)</f>
        <v>0</v>
      </c>
      <c r="J93" s="7">
        <f>ROUND(E93*G93,2)</f>
        <v>0</v>
      </c>
      <c r="L93" s="8">
        <f>E93*K93</f>
        <v>0</v>
      </c>
      <c r="N93" s="5">
        <f>E93*M93</f>
        <v>0</v>
      </c>
      <c r="P93" s="6" t="s">
        <v>75</v>
      </c>
      <c r="V93" s="9" t="s">
        <v>76</v>
      </c>
      <c r="Z93" s="6" t="s">
        <v>130</v>
      </c>
      <c r="AJ93" s="11" t="s">
        <v>78</v>
      </c>
      <c r="AK93" s="11" t="s">
        <v>79</v>
      </c>
    </row>
    <row r="94" spans="1:37" ht="25.5">
      <c r="A94" s="1">
        <v>33</v>
      </c>
      <c r="B94" s="2" t="s">
        <v>92</v>
      </c>
      <c r="C94" s="3" t="s">
        <v>210</v>
      </c>
      <c r="D94" s="4" t="s">
        <v>211</v>
      </c>
      <c r="E94" s="5">
        <v>2.002</v>
      </c>
      <c r="F94" s="6" t="s">
        <v>74</v>
      </c>
      <c r="H94" s="7">
        <f>ROUND(E94*G94,2)</f>
        <v>0</v>
      </c>
      <c r="J94" s="7">
        <f>ROUND(E94*G94,2)</f>
        <v>0</v>
      </c>
      <c r="L94" s="8">
        <f>E94*K94</f>
        <v>0</v>
      </c>
      <c r="N94" s="5">
        <f>E94*M94</f>
        <v>0</v>
      </c>
      <c r="P94" s="6" t="s">
        <v>75</v>
      </c>
      <c r="V94" s="9" t="s">
        <v>76</v>
      </c>
      <c r="Z94" s="6" t="s">
        <v>101</v>
      </c>
      <c r="AJ94" s="11" t="s">
        <v>78</v>
      </c>
      <c r="AK94" s="11" t="s">
        <v>79</v>
      </c>
    </row>
    <row r="95" spans="4:23" ht="12.75">
      <c r="D95" s="54" t="s">
        <v>212</v>
      </c>
      <c r="E95" s="55">
        <f>J95</f>
        <v>0</v>
      </c>
      <c r="H95" s="55">
        <f>SUM(H43:H94)</f>
        <v>0</v>
      </c>
      <c r="I95" s="55">
        <f>SUM(I43:I94)</f>
        <v>0</v>
      </c>
      <c r="J95" s="55">
        <f>SUM(J43:J94)</f>
        <v>0</v>
      </c>
      <c r="L95" s="56">
        <f>SUM(L43:L94)</f>
        <v>0.20154537</v>
      </c>
      <c r="N95" s="57">
        <f>SUM(N43:N94)</f>
        <v>23.954515999999998</v>
      </c>
      <c r="W95" s="10">
        <f>SUM(W43:W94)</f>
        <v>0</v>
      </c>
    </row>
    <row r="97" spans="4:23" ht="12.75">
      <c r="D97" s="54" t="s">
        <v>213</v>
      </c>
      <c r="E97" s="57">
        <f>J97</f>
        <v>0</v>
      </c>
      <c r="H97" s="55">
        <f>+H22+H41+H95</f>
        <v>0</v>
      </c>
      <c r="I97" s="55">
        <f>+I22+I41+I95</f>
        <v>0</v>
      </c>
      <c r="J97" s="55">
        <f>+J22+J41+J95</f>
        <v>0</v>
      </c>
      <c r="L97" s="56">
        <f>+L22+L41+L95</f>
        <v>2.00201926</v>
      </c>
      <c r="N97" s="57">
        <f>+N22+N41+N95</f>
        <v>23.954515999999998</v>
      </c>
      <c r="W97" s="10">
        <f>+W22+W41+W95</f>
        <v>0</v>
      </c>
    </row>
    <row r="99" ht="12.75">
      <c r="B99" s="46" t="s">
        <v>214</v>
      </c>
    </row>
    <row r="100" ht="12.75">
      <c r="B100" s="3" t="s">
        <v>215</v>
      </c>
    </row>
    <row r="101" spans="1:37" ht="12.75">
      <c r="A101" s="1">
        <v>34</v>
      </c>
      <c r="B101" s="2" t="s">
        <v>216</v>
      </c>
      <c r="C101" s="3" t="s">
        <v>217</v>
      </c>
      <c r="D101" s="4" t="s">
        <v>218</v>
      </c>
      <c r="E101" s="5">
        <v>4</v>
      </c>
      <c r="F101" s="6" t="s">
        <v>114</v>
      </c>
      <c r="H101" s="7">
        <f>ROUND(E101*G101,2)</f>
        <v>0</v>
      </c>
      <c r="J101" s="7">
        <f>ROUND(E101*G101,2)</f>
        <v>0</v>
      </c>
      <c r="K101" s="8">
        <v>0.00034</v>
      </c>
      <c r="L101" s="8">
        <f>E101*K101</f>
        <v>0.00136</v>
      </c>
      <c r="N101" s="5">
        <f>E101*M101</f>
        <v>0</v>
      </c>
      <c r="P101" s="6" t="s">
        <v>75</v>
      </c>
      <c r="V101" s="9" t="s">
        <v>180</v>
      </c>
      <c r="Z101" s="6" t="s">
        <v>188</v>
      </c>
      <c r="AJ101" s="11" t="s">
        <v>219</v>
      </c>
      <c r="AK101" s="11" t="s">
        <v>79</v>
      </c>
    </row>
    <row r="102" spans="1:37" ht="25.5">
      <c r="A102" s="1">
        <v>35</v>
      </c>
      <c r="B102" s="2" t="s">
        <v>216</v>
      </c>
      <c r="C102" s="3" t="s">
        <v>220</v>
      </c>
      <c r="D102" s="4" t="s">
        <v>221</v>
      </c>
      <c r="E102" s="5">
        <v>10</v>
      </c>
      <c r="F102" s="6" t="s">
        <v>122</v>
      </c>
      <c r="H102" s="7">
        <f>ROUND(E102*G102,2)</f>
        <v>0</v>
      </c>
      <c r="J102" s="7">
        <f>ROUND(E102*G102,2)</f>
        <v>0</v>
      </c>
      <c r="K102" s="8">
        <v>0.00135</v>
      </c>
      <c r="L102" s="8">
        <f>E102*K102</f>
        <v>0.013500000000000002</v>
      </c>
      <c r="N102" s="5">
        <f>E102*M102</f>
        <v>0</v>
      </c>
      <c r="P102" s="6" t="s">
        <v>75</v>
      </c>
      <c r="V102" s="9" t="s">
        <v>180</v>
      </c>
      <c r="Z102" s="6" t="s">
        <v>222</v>
      </c>
      <c r="AJ102" s="11" t="s">
        <v>219</v>
      </c>
      <c r="AK102" s="11" t="s">
        <v>79</v>
      </c>
    </row>
    <row r="103" spans="1:37" ht="12.75">
      <c r="A103" s="1">
        <v>36</v>
      </c>
      <c r="B103" s="2" t="s">
        <v>216</v>
      </c>
      <c r="C103" s="3" t="s">
        <v>223</v>
      </c>
      <c r="D103" s="4" t="s">
        <v>224</v>
      </c>
      <c r="E103" s="5">
        <v>10</v>
      </c>
      <c r="F103" s="6" t="s">
        <v>122</v>
      </c>
      <c r="H103" s="7">
        <f>ROUND(E103*G103,2)</f>
        <v>0</v>
      </c>
      <c r="J103" s="7">
        <f>ROUND(E103*G103,2)</f>
        <v>0</v>
      </c>
      <c r="L103" s="8">
        <f>E103*K103</f>
        <v>0</v>
      </c>
      <c r="N103" s="5">
        <f>E103*M103</f>
        <v>0</v>
      </c>
      <c r="P103" s="6" t="s">
        <v>75</v>
      </c>
      <c r="V103" s="9" t="s">
        <v>180</v>
      </c>
      <c r="Z103" s="6" t="s">
        <v>222</v>
      </c>
      <c r="AJ103" s="11" t="s">
        <v>219</v>
      </c>
      <c r="AK103" s="11" t="s">
        <v>79</v>
      </c>
    </row>
    <row r="104" spans="4:23" ht="12.75">
      <c r="D104" s="54" t="s">
        <v>225</v>
      </c>
      <c r="E104" s="55">
        <f>J104</f>
        <v>0</v>
      </c>
      <c r="H104" s="55">
        <f>SUM(H99:H103)</f>
        <v>0</v>
      </c>
      <c r="I104" s="55">
        <f>SUM(I99:I103)</f>
        <v>0</v>
      </c>
      <c r="J104" s="55">
        <f>SUM(J99:J103)</f>
        <v>0</v>
      </c>
      <c r="L104" s="56">
        <f>SUM(L99:L103)</f>
        <v>0.014860000000000002</v>
      </c>
      <c r="N104" s="57">
        <f>SUM(N99:N103)</f>
        <v>0</v>
      </c>
      <c r="W104" s="10">
        <f>SUM(W99:W103)</f>
        <v>0</v>
      </c>
    </row>
    <row r="106" ht="12.75">
      <c r="B106" s="3" t="s">
        <v>226</v>
      </c>
    </row>
    <row r="107" spans="1:37" ht="25.5">
      <c r="A107" s="1">
        <v>37</v>
      </c>
      <c r="B107" s="2" t="s">
        <v>216</v>
      </c>
      <c r="C107" s="3" t="s">
        <v>227</v>
      </c>
      <c r="D107" s="4" t="s">
        <v>228</v>
      </c>
      <c r="E107" s="5">
        <v>16</v>
      </c>
      <c r="F107" s="6" t="s">
        <v>122</v>
      </c>
      <c r="H107" s="7">
        <f>ROUND(E107*G107,2)</f>
        <v>0</v>
      </c>
      <c r="J107" s="7">
        <f>ROUND(E107*G107,2)</f>
        <v>0</v>
      </c>
      <c r="K107" s="8">
        <v>0.00088</v>
      </c>
      <c r="L107" s="8">
        <f>E107*K107</f>
        <v>0.01408</v>
      </c>
      <c r="N107" s="5">
        <f>E107*M107</f>
        <v>0</v>
      </c>
      <c r="P107" s="6" t="s">
        <v>75</v>
      </c>
      <c r="V107" s="9" t="s">
        <v>180</v>
      </c>
      <c r="Z107" s="6" t="s">
        <v>188</v>
      </c>
      <c r="AJ107" s="11" t="s">
        <v>219</v>
      </c>
      <c r="AK107" s="11" t="s">
        <v>79</v>
      </c>
    </row>
    <row r="108" spans="1:37" ht="25.5">
      <c r="A108" s="1">
        <v>38</v>
      </c>
      <c r="B108" s="2" t="s">
        <v>216</v>
      </c>
      <c r="C108" s="3" t="s">
        <v>229</v>
      </c>
      <c r="D108" s="4" t="s">
        <v>230</v>
      </c>
      <c r="E108" s="5">
        <v>2</v>
      </c>
      <c r="F108" s="6" t="s">
        <v>114</v>
      </c>
      <c r="H108" s="7">
        <f>ROUND(E108*G108,2)</f>
        <v>0</v>
      </c>
      <c r="J108" s="7">
        <f>ROUND(E108*G108,2)</f>
        <v>0</v>
      </c>
      <c r="K108" s="8">
        <v>7E-05</v>
      </c>
      <c r="L108" s="8">
        <f>E108*K108</f>
        <v>0.00014</v>
      </c>
      <c r="N108" s="5">
        <f>E108*M108</f>
        <v>0</v>
      </c>
      <c r="P108" s="6" t="s">
        <v>75</v>
      </c>
      <c r="V108" s="9" t="s">
        <v>180</v>
      </c>
      <c r="Z108" s="6" t="s">
        <v>222</v>
      </c>
      <c r="AJ108" s="11" t="s">
        <v>219</v>
      </c>
      <c r="AK108" s="11" t="s">
        <v>79</v>
      </c>
    </row>
    <row r="109" spans="1:37" ht="25.5">
      <c r="A109" s="1">
        <v>39</v>
      </c>
      <c r="B109" s="2" t="s">
        <v>216</v>
      </c>
      <c r="C109" s="3" t="s">
        <v>231</v>
      </c>
      <c r="D109" s="4" t="s">
        <v>232</v>
      </c>
      <c r="E109" s="5">
        <v>0.014</v>
      </c>
      <c r="F109" s="6" t="s">
        <v>74</v>
      </c>
      <c r="H109" s="7">
        <f>ROUND(E109*G109,2)</f>
        <v>0</v>
      </c>
      <c r="J109" s="7">
        <f>ROUND(E109*G109,2)</f>
        <v>0</v>
      </c>
      <c r="L109" s="8">
        <f>E109*K109</f>
        <v>0</v>
      </c>
      <c r="N109" s="5">
        <f>E109*M109</f>
        <v>0</v>
      </c>
      <c r="P109" s="6" t="s">
        <v>75</v>
      </c>
      <c r="V109" s="9" t="s">
        <v>180</v>
      </c>
      <c r="Z109" s="6" t="s">
        <v>233</v>
      </c>
      <c r="AJ109" s="11" t="s">
        <v>219</v>
      </c>
      <c r="AK109" s="11" t="s">
        <v>79</v>
      </c>
    </row>
    <row r="110" spans="4:23" ht="12.75">
      <c r="D110" s="54" t="s">
        <v>234</v>
      </c>
      <c r="E110" s="55">
        <f>J110</f>
        <v>0</v>
      </c>
      <c r="H110" s="55">
        <f>SUM(H106:H109)</f>
        <v>0</v>
      </c>
      <c r="I110" s="55">
        <f>SUM(I106:I109)</f>
        <v>0</v>
      </c>
      <c r="J110" s="55">
        <f>SUM(J106:J109)</f>
        <v>0</v>
      </c>
      <c r="L110" s="56">
        <f>SUM(L106:L109)</f>
        <v>0.01422</v>
      </c>
      <c r="N110" s="57">
        <f>SUM(N106:N109)</f>
        <v>0</v>
      </c>
      <c r="W110" s="10">
        <f>SUM(W106:W109)</f>
        <v>0</v>
      </c>
    </row>
    <row r="112" ht="12.75">
      <c r="B112" s="3" t="s">
        <v>235</v>
      </c>
    </row>
    <row r="113" spans="1:37" ht="12.75">
      <c r="A113" s="1">
        <v>40</v>
      </c>
      <c r="B113" s="2" t="s">
        <v>177</v>
      </c>
      <c r="C113" s="3" t="s">
        <v>236</v>
      </c>
      <c r="D113" s="4" t="s">
        <v>237</v>
      </c>
      <c r="E113" s="5">
        <v>26</v>
      </c>
      <c r="F113" s="6" t="s">
        <v>114</v>
      </c>
      <c r="H113" s="7">
        <f>ROUND(E113*G113,2)</f>
        <v>0</v>
      </c>
      <c r="J113" s="7">
        <f>ROUND(E113*G113,2)</f>
        <v>0</v>
      </c>
      <c r="L113" s="8">
        <f>E113*K113</f>
        <v>0</v>
      </c>
      <c r="N113" s="5">
        <f>E113*M113</f>
        <v>0</v>
      </c>
      <c r="P113" s="6" t="s">
        <v>75</v>
      </c>
      <c r="V113" s="9" t="s">
        <v>180</v>
      </c>
      <c r="Z113" s="6" t="s">
        <v>181</v>
      </c>
      <c r="AJ113" s="11" t="s">
        <v>219</v>
      </c>
      <c r="AK113" s="11" t="s">
        <v>79</v>
      </c>
    </row>
    <row r="114" spans="4:23" ht="12.75">
      <c r="D114" s="54" t="s">
        <v>238</v>
      </c>
      <c r="E114" s="55">
        <f>J114</f>
        <v>0</v>
      </c>
      <c r="H114" s="55">
        <f>SUM(H112:H113)</f>
        <v>0</v>
      </c>
      <c r="I114" s="55">
        <f>SUM(I112:I113)</f>
        <v>0</v>
      </c>
      <c r="J114" s="55">
        <f>SUM(J112:J113)</f>
        <v>0</v>
      </c>
      <c r="L114" s="56">
        <f>SUM(L112:L113)</f>
        <v>0</v>
      </c>
      <c r="N114" s="57">
        <f>SUM(N112:N113)</f>
        <v>0</v>
      </c>
      <c r="W114" s="10">
        <f>SUM(W112:W113)</f>
        <v>0</v>
      </c>
    </row>
    <row r="116" ht="12.75">
      <c r="B116" s="3" t="s">
        <v>239</v>
      </c>
    </row>
    <row r="117" spans="1:37" ht="25.5">
      <c r="A117" s="1">
        <v>41</v>
      </c>
      <c r="B117" s="2" t="s">
        <v>177</v>
      </c>
      <c r="C117" s="3" t="s">
        <v>240</v>
      </c>
      <c r="D117" s="4" t="s">
        <v>241</v>
      </c>
      <c r="E117" s="5">
        <v>8</v>
      </c>
      <c r="F117" s="6" t="s">
        <v>114</v>
      </c>
      <c r="H117" s="7">
        <f>ROUND(E117*G117,2)</f>
        <v>0</v>
      </c>
      <c r="J117" s="7">
        <f>ROUND(E117*G117,2)</f>
        <v>0</v>
      </c>
      <c r="K117" s="8">
        <v>2E-05</v>
      </c>
      <c r="L117" s="8">
        <f>E117*K117</f>
        <v>0.00016</v>
      </c>
      <c r="N117" s="5">
        <f>E117*M117</f>
        <v>0</v>
      </c>
      <c r="P117" s="6" t="s">
        <v>75</v>
      </c>
      <c r="V117" s="9" t="s">
        <v>180</v>
      </c>
      <c r="Z117" s="6" t="s">
        <v>188</v>
      </c>
      <c r="AJ117" s="11" t="s">
        <v>219</v>
      </c>
      <c r="AK117" s="11" t="s">
        <v>79</v>
      </c>
    </row>
    <row r="118" spans="1:37" ht="25.5">
      <c r="A118" s="1">
        <v>42</v>
      </c>
      <c r="B118" s="2" t="s">
        <v>177</v>
      </c>
      <c r="C118" s="3" t="s">
        <v>242</v>
      </c>
      <c r="D118" s="4" t="s">
        <v>243</v>
      </c>
      <c r="E118" s="5">
        <v>3</v>
      </c>
      <c r="F118" s="6" t="s">
        <v>114</v>
      </c>
      <c r="H118" s="7">
        <f>ROUND(E118*G118,2)</f>
        <v>0</v>
      </c>
      <c r="J118" s="7">
        <f>ROUND(E118*G118,2)</f>
        <v>0</v>
      </c>
      <c r="K118" s="8">
        <v>2E-05</v>
      </c>
      <c r="L118" s="8">
        <f>E118*K118</f>
        <v>6.000000000000001E-05</v>
      </c>
      <c r="N118" s="5">
        <f>E118*M118</f>
        <v>0</v>
      </c>
      <c r="P118" s="6" t="s">
        <v>75</v>
      </c>
      <c r="V118" s="9" t="s">
        <v>180</v>
      </c>
      <c r="Z118" s="6" t="s">
        <v>188</v>
      </c>
      <c r="AJ118" s="11" t="s">
        <v>219</v>
      </c>
      <c r="AK118" s="11" t="s">
        <v>79</v>
      </c>
    </row>
    <row r="119" spans="1:37" ht="25.5">
      <c r="A119" s="1">
        <v>43</v>
      </c>
      <c r="B119" s="2" t="s">
        <v>177</v>
      </c>
      <c r="C119" s="3" t="s">
        <v>244</v>
      </c>
      <c r="D119" s="4" t="s">
        <v>245</v>
      </c>
      <c r="E119" s="5">
        <v>9</v>
      </c>
      <c r="F119" s="6" t="s">
        <v>114</v>
      </c>
      <c r="H119" s="7">
        <f>ROUND(E119*G119,2)</f>
        <v>0</v>
      </c>
      <c r="J119" s="7">
        <f>ROUND(E119*G119,2)</f>
        <v>0</v>
      </c>
      <c r="K119" s="8">
        <v>2E-05</v>
      </c>
      <c r="L119" s="8">
        <f>E119*K119</f>
        <v>0.00018</v>
      </c>
      <c r="N119" s="5">
        <f>E119*M119</f>
        <v>0</v>
      </c>
      <c r="P119" s="6" t="s">
        <v>75</v>
      </c>
      <c r="V119" s="9" t="s">
        <v>180</v>
      </c>
      <c r="Z119" s="6" t="s">
        <v>188</v>
      </c>
      <c r="AJ119" s="11" t="s">
        <v>219</v>
      </c>
      <c r="AK119" s="11" t="s">
        <v>79</v>
      </c>
    </row>
    <row r="120" spans="1:37" ht="25.5">
      <c r="A120" s="1">
        <v>44</v>
      </c>
      <c r="B120" s="2" t="s">
        <v>84</v>
      </c>
      <c r="C120" s="3" t="s">
        <v>246</v>
      </c>
      <c r="D120" s="4" t="s">
        <v>247</v>
      </c>
      <c r="E120" s="5">
        <v>8</v>
      </c>
      <c r="F120" s="6" t="s">
        <v>114</v>
      </c>
      <c r="I120" s="7">
        <f>ROUND(E120*G120,2)</f>
        <v>0</v>
      </c>
      <c r="J120" s="7">
        <f>ROUND(E120*G120,2)</f>
        <v>0</v>
      </c>
      <c r="K120" s="8">
        <v>0.01888</v>
      </c>
      <c r="L120" s="8">
        <f>E120*K120</f>
        <v>0.15104</v>
      </c>
      <c r="N120" s="5">
        <f>E120*M120</f>
        <v>0</v>
      </c>
      <c r="P120" s="6" t="s">
        <v>75</v>
      </c>
      <c r="V120" s="9" t="s">
        <v>88</v>
      </c>
      <c r="Z120" s="6" t="s">
        <v>248</v>
      </c>
      <c r="AA120" s="6" t="s">
        <v>75</v>
      </c>
      <c r="AJ120" s="11" t="s">
        <v>249</v>
      </c>
      <c r="AK120" s="11" t="s">
        <v>79</v>
      </c>
    </row>
    <row r="121" spans="1:37" ht="25.5">
      <c r="A121" s="1">
        <v>45</v>
      </c>
      <c r="B121" s="2" t="s">
        <v>84</v>
      </c>
      <c r="C121" s="3" t="s">
        <v>250</v>
      </c>
      <c r="D121" s="4" t="s">
        <v>251</v>
      </c>
      <c r="E121" s="5">
        <v>3</v>
      </c>
      <c r="F121" s="6" t="s">
        <v>114</v>
      </c>
      <c r="I121" s="7">
        <f>ROUND(E121*G121,2)</f>
        <v>0</v>
      </c>
      <c r="J121" s="7">
        <f>ROUND(E121*G121,2)</f>
        <v>0</v>
      </c>
      <c r="K121" s="8">
        <v>0.0236</v>
      </c>
      <c r="L121" s="8">
        <f>E121*K121</f>
        <v>0.0708</v>
      </c>
      <c r="N121" s="5">
        <f>E121*M121</f>
        <v>0</v>
      </c>
      <c r="P121" s="6" t="s">
        <v>75</v>
      </c>
      <c r="V121" s="9" t="s">
        <v>88</v>
      </c>
      <c r="Z121" s="6" t="s">
        <v>248</v>
      </c>
      <c r="AA121" s="6" t="s">
        <v>75</v>
      </c>
      <c r="AJ121" s="11" t="s">
        <v>249</v>
      </c>
      <c r="AK121" s="11" t="s">
        <v>79</v>
      </c>
    </row>
    <row r="122" spans="1:37" ht="25.5">
      <c r="A122" s="1">
        <v>46</v>
      </c>
      <c r="B122" s="2" t="s">
        <v>84</v>
      </c>
      <c r="C122" s="3" t="s">
        <v>252</v>
      </c>
      <c r="D122" s="4" t="s">
        <v>253</v>
      </c>
      <c r="E122" s="5">
        <v>2</v>
      </c>
      <c r="F122" s="6" t="s">
        <v>114</v>
      </c>
      <c r="I122" s="7">
        <f>ROUND(E122*G122,2)</f>
        <v>0</v>
      </c>
      <c r="J122" s="7">
        <f>ROUND(E122*G122,2)</f>
        <v>0</v>
      </c>
      <c r="K122" s="8">
        <v>0.03304</v>
      </c>
      <c r="L122" s="8">
        <f>E122*K122</f>
        <v>0.06608</v>
      </c>
      <c r="N122" s="5">
        <f>E122*M122</f>
        <v>0</v>
      </c>
      <c r="P122" s="6" t="s">
        <v>75</v>
      </c>
      <c r="V122" s="9" t="s">
        <v>88</v>
      </c>
      <c r="Z122" s="6" t="s">
        <v>248</v>
      </c>
      <c r="AA122" s="6" t="s">
        <v>75</v>
      </c>
      <c r="AJ122" s="11" t="s">
        <v>249</v>
      </c>
      <c r="AK122" s="11" t="s">
        <v>79</v>
      </c>
    </row>
    <row r="123" spans="1:37" ht="25.5">
      <c r="A123" s="1">
        <v>47</v>
      </c>
      <c r="B123" s="2" t="s">
        <v>84</v>
      </c>
      <c r="C123" s="3" t="s">
        <v>254</v>
      </c>
      <c r="D123" s="4" t="s">
        <v>255</v>
      </c>
      <c r="E123" s="5">
        <v>7</v>
      </c>
      <c r="F123" s="6" t="s">
        <v>114</v>
      </c>
      <c r="I123" s="7">
        <f>ROUND(E123*G123,2)</f>
        <v>0</v>
      </c>
      <c r="J123" s="7">
        <f>ROUND(E123*G123,2)</f>
        <v>0</v>
      </c>
      <c r="K123" s="8">
        <v>0.04012</v>
      </c>
      <c r="L123" s="8">
        <f>E123*K123</f>
        <v>0.28084000000000003</v>
      </c>
      <c r="N123" s="5">
        <f>E123*M123</f>
        <v>0</v>
      </c>
      <c r="P123" s="6" t="s">
        <v>75</v>
      </c>
      <c r="V123" s="9" t="s">
        <v>88</v>
      </c>
      <c r="Z123" s="6" t="s">
        <v>248</v>
      </c>
      <c r="AA123" s="6" t="s">
        <v>75</v>
      </c>
      <c r="AJ123" s="11" t="s">
        <v>249</v>
      </c>
      <c r="AK123" s="11" t="s">
        <v>79</v>
      </c>
    </row>
    <row r="124" spans="1:37" ht="12.75">
      <c r="A124" s="1">
        <v>48</v>
      </c>
      <c r="B124" s="2" t="s">
        <v>177</v>
      </c>
      <c r="C124" s="3" t="s">
        <v>256</v>
      </c>
      <c r="D124" s="4" t="s">
        <v>257</v>
      </c>
      <c r="E124" s="5">
        <v>13</v>
      </c>
      <c r="F124" s="6" t="s">
        <v>114</v>
      </c>
      <c r="H124" s="7">
        <f>ROUND(E124*G124,2)</f>
        <v>0</v>
      </c>
      <c r="J124" s="7">
        <f>ROUND(E124*G124,2)</f>
        <v>0</v>
      </c>
      <c r="K124" s="8">
        <v>3E-05</v>
      </c>
      <c r="L124" s="8">
        <f>E124*K124</f>
        <v>0.00039</v>
      </c>
      <c r="N124" s="5">
        <f>E124*M124</f>
        <v>0</v>
      </c>
      <c r="P124" s="6" t="s">
        <v>75</v>
      </c>
      <c r="V124" s="9" t="s">
        <v>180</v>
      </c>
      <c r="Z124" s="6" t="s">
        <v>181</v>
      </c>
      <c r="AJ124" s="11" t="s">
        <v>219</v>
      </c>
      <c r="AK124" s="11" t="s">
        <v>79</v>
      </c>
    </row>
    <row r="125" spans="1:37" ht="12.75">
      <c r="A125" s="1">
        <v>49</v>
      </c>
      <c r="B125" s="2" t="s">
        <v>177</v>
      </c>
      <c r="C125" s="3" t="s">
        <v>258</v>
      </c>
      <c r="D125" s="4" t="s">
        <v>259</v>
      </c>
      <c r="E125" s="5">
        <v>13</v>
      </c>
      <c r="F125" s="6" t="s">
        <v>114</v>
      </c>
      <c r="H125" s="7">
        <f>ROUND(E125*G125,2)</f>
        <v>0</v>
      </c>
      <c r="J125" s="7">
        <f>ROUND(E125*G125,2)</f>
        <v>0</v>
      </c>
      <c r="L125" s="8">
        <f>E125*K125</f>
        <v>0</v>
      </c>
      <c r="N125" s="5">
        <f>E125*M125</f>
        <v>0</v>
      </c>
      <c r="P125" s="6" t="s">
        <v>75</v>
      </c>
      <c r="V125" s="9" t="s">
        <v>180</v>
      </c>
      <c r="Z125" s="6" t="s">
        <v>181</v>
      </c>
      <c r="AJ125" s="11" t="s">
        <v>219</v>
      </c>
      <c r="AK125" s="11" t="s">
        <v>79</v>
      </c>
    </row>
    <row r="126" spans="1:37" ht="25.5">
      <c r="A126" s="1">
        <v>50</v>
      </c>
      <c r="B126" s="2" t="s">
        <v>177</v>
      </c>
      <c r="C126" s="3" t="s">
        <v>260</v>
      </c>
      <c r="D126" s="4" t="s">
        <v>261</v>
      </c>
      <c r="E126" s="5">
        <v>0.2</v>
      </c>
      <c r="F126" s="6" t="s">
        <v>74</v>
      </c>
      <c r="H126" s="7">
        <f>ROUND(E126*G126,2)</f>
        <v>0</v>
      </c>
      <c r="J126" s="7">
        <f>ROUND(E126*G126,2)</f>
        <v>0</v>
      </c>
      <c r="L126" s="8">
        <f>E126*K126</f>
        <v>0</v>
      </c>
      <c r="N126" s="5">
        <f>E126*M126</f>
        <v>0</v>
      </c>
      <c r="P126" s="6" t="s">
        <v>75</v>
      </c>
      <c r="V126" s="9" t="s">
        <v>180</v>
      </c>
      <c r="Z126" s="6" t="s">
        <v>130</v>
      </c>
      <c r="AJ126" s="11" t="s">
        <v>219</v>
      </c>
      <c r="AK126" s="11" t="s">
        <v>79</v>
      </c>
    </row>
    <row r="127" spans="1:37" ht="25.5">
      <c r="A127" s="1">
        <v>51</v>
      </c>
      <c r="B127" s="2" t="s">
        <v>177</v>
      </c>
      <c r="C127" s="3" t="s">
        <v>262</v>
      </c>
      <c r="D127" s="4" t="s">
        <v>263</v>
      </c>
      <c r="F127" s="6" t="s">
        <v>58</v>
      </c>
      <c r="H127" s="7">
        <f>ROUND(E127*G127,2)</f>
        <v>0</v>
      </c>
      <c r="J127" s="7">
        <f>ROUND(E127*G127,2)</f>
        <v>0</v>
      </c>
      <c r="L127" s="8">
        <f>E127*K127</f>
        <v>0</v>
      </c>
      <c r="N127" s="5">
        <f>E127*M127</f>
        <v>0</v>
      </c>
      <c r="P127" s="6" t="s">
        <v>75</v>
      </c>
      <c r="V127" s="9" t="s">
        <v>180</v>
      </c>
      <c r="Z127" s="6" t="s">
        <v>181</v>
      </c>
      <c r="AJ127" s="11" t="s">
        <v>219</v>
      </c>
      <c r="AK127" s="11" t="s">
        <v>79</v>
      </c>
    </row>
    <row r="128" spans="4:23" ht="12.75">
      <c r="D128" s="54" t="s">
        <v>264</v>
      </c>
      <c r="E128" s="55">
        <f>J128</f>
        <v>0</v>
      </c>
      <c r="H128" s="55">
        <f>SUM(H116:H127)</f>
        <v>0</v>
      </c>
      <c r="I128" s="55">
        <f>SUM(I116:I127)</f>
        <v>0</v>
      </c>
      <c r="J128" s="55">
        <f>SUM(J116:J127)</f>
        <v>0</v>
      </c>
      <c r="L128" s="56">
        <f>SUM(L116:L127)</f>
        <v>0.56955</v>
      </c>
      <c r="N128" s="57">
        <f>SUM(N116:N127)</f>
        <v>0</v>
      </c>
      <c r="W128" s="10">
        <f>SUM(W116:W127)</f>
        <v>0</v>
      </c>
    </row>
    <row r="130" ht="12.75">
      <c r="B130" s="3" t="s">
        <v>265</v>
      </c>
    </row>
    <row r="131" spans="1:37" ht="12.75">
      <c r="A131" s="1">
        <v>52</v>
      </c>
      <c r="B131" s="2" t="s">
        <v>266</v>
      </c>
      <c r="C131" s="3" t="s">
        <v>267</v>
      </c>
      <c r="D131" s="4" t="s">
        <v>268</v>
      </c>
      <c r="E131" s="5">
        <v>28.43</v>
      </c>
      <c r="F131" s="6" t="s">
        <v>122</v>
      </c>
      <c r="H131" s="7">
        <f>ROUND(E131*G131,2)</f>
        <v>0</v>
      </c>
      <c r="J131" s="7">
        <f>ROUND(E131*G131,2)</f>
        <v>0</v>
      </c>
      <c r="K131" s="8">
        <v>0.00187</v>
      </c>
      <c r="L131" s="8">
        <f>E131*K131</f>
        <v>0.0531641</v>
      </c>
      <c r="N131" s="5">
        <f>E131*M131</f>
        <v>0</v>
      </c>
      <c r="P131" s="6" t="s">
        <v>75</v>
      </c>
      <c r="V131" s="9" t="s">
        <v>180</v>
      </c>
      <c r="Z131" s="6" t="s">
        <v>269</v>
      </c>
      <c r="AJ131" s="11" t="s">
        <v>219</v>
      </c>
      <c r="AK131" s="11" t="s">
        <v>79</v>
      </c>
    </row>
    <row r="132" spans="4:24" ht="25.5">
      <c r="D132" s="47" t="s">
        <v>124</v>
      </c>
      <c r="E132" s="48"/>
      <c r="F132" s="49"/>
      <c r="G132" s="50"/>
      <c r="H132" s="50"/>
      <c r="I132" s="50"/>
      <c r="J132" s="50"/>
      <c r="K132" s="51"/>
      <c r="L132" s="51"/>
      <c r="M132" s="48"/>
      <c r="N132" s="48"/>
      <c r="O132" s="49"/>
      <c r="P132" s="49"/>
      <c r="Q132" s="48"/>
      <c r="R132" s="48"/>
      <c r="S132" s="48"/>
      <c r="T132" s="52"/>
      <c r="U132" s="52"/>
      <c r="V132" s="52" t="s">
        <v>81</v>
      </c>
      <c r="W132" s="53"/>
      <c r="X132" s="49"/>
    </row>
    <row r="133" spans="1:37" ht="25.5">
      <c r="A133" s="1">
        <v>53</v>
      </c>
      <c r="B133" s="2" t="s">
        <v>266</v>
      </c>
      <c r="C133" s="3" t="s">
        <v>270</v>
      </c>
      <c r="D133" s="4" t="s">
        <v>271</v>
      </c>
      <c r="E133" s="5">
        <v>0.053</v>
      </c>
      <c r="F133" s="6" t="s">
        <v>74</v>
      </c>
      <c r="H133" s="7">
        <f>ROUND(E133*G133,2)</f>
        <v>0</v>
      </c>
      <c r="J133" s="7">
        <f>ROUND(E133*G133,2)</f>
        <v>0</v>
      </c>
      <c r="L133" s="8">
        <f>E133*K133</f>
        <v>0</v>
      </c>
      <c r="N133" s="5">
        <f>E133*M133</f>
        <v>0</v>
      </c>
      <c r="P133" s="6" t="s">
        <v>75</v>
      </c>
      <c r="V133" s="9" t="s">
        <v>180</v>
      </c>
      <c r="Z133" s="6" t="s">
        <v>269</v>
      </c>
      <c r="AJ133" s="11" t="s">
        <v>219</v>
      </c>
      <c r="AK133" s="11" t="s">
        <v>79</v>
      </c>
    </row>
    <row r="134" spans="4:23" ht="12.75">
      <c r="D134" s="54" t="s">
        <v>272</v>
      </c>
      <c r="E134" s="55">
        <f>J134</f>
        <v>0</v>
      </c>
      <c r="H134" s="55">
        <f>SUM(H130:H133)</f>
        <v>0</v>
      </c>
      <c r="I134" s="55">
        <f>SUM(I130:I133)</f>
        <v>0</v>
      </c>
      <c r="J134" s="55">
        <f>SUM(J130:J133)</f>
        <v>0</v>
      </c>
      <c r="L134" s="56">
        <f>SUM(L130:L133)</f>
        <v>0.0531641</v>
      </c>
      <c r="N134" s="57">
        <f>SUM(N130:N133)</f>
        <v>0</v>
      </c>
      <c r="W134" s="10">
        <f>SUM(W130:W133)</f>
        <v>0</v>
      </c>
    </row>
    <row r="136" ht="12.75">
      <c r="B136" s="3" t="s">
        <v>273</v>
      </c>
    </row>
    <row r="137" spans="1:37" ht="20.25">
      <c r="A137" s="1">
        <v>58</v>
      </c>
      <c r="B137" s="2" t="s">
        <v>182</v>
      </c>
      <c r="C137" s="3" t="s">
        <v>274</v>
      </c>
      <c r="D137" s="4" t="s">
        <v>275</v>
      </c>
      <c r="E137" s="5">
        <v>1</v>
      </c>
      <c r="F137" s="6" t="s">
        <v>114</v>
      </c>
      <c r="H137" s="7">
        <f>ROUND(E137*G137,2)</f>
        <v>0</v>
      </c>
      <c r="J137" s="7">
        <f>ROUND(E137*G137,2)</f>
        <v>0</v>
      </c>
      <c r="L137" s="8" t="e">
        <f>#REF!*K137</f>
        <v>#VALUE!</v>
      </c>
      <c r="N137" s="5" t="e">
        <f>#REF!*M137</f>
        <v>#VALUE!</v>
      </c>
      <c r="P137" s="6" t="s">
        <v>75</v>
      </c>
      <c r="V137" s="9" t="s">
        <v>180</v>
      </c>
      <c r="Z137" s="6" t="s">
        <v>115</v>
      </c>
      <c r="AJ137" s="11" t="s">
        <v>219</v>
      </c>
      <c r="AK137" s="11" t="s">
        <v>79</v>
      </c>
    </row>
    <row r="138" spans="1:37" ht="20.25">
      <c r="A138" s="1">
        <v>59</v>
      </c>
      <c r="B138" s="2" t="s">
        <v>84</v>
      </c>
      <c r="C138" s="3" t="s">
        <v>276</v>
      </c>
      <c r="D138" s="4" t="s">
        <v>277</v>
      </c>
      <c r="E138" s="5">
        <v>1</v>
      </c>
      <c r="F138" s="6" t="s">
        <v>114</v>
      </c>
      <c r="I138" s="7">
        <f>ROUND(E138*G138,2)</f>
        <v>0</v>
      </c>
      <c r="J138" s="7">
        <f>ROUND(E138*G138,2)</f>
        <v>0</v>
      </c>
      <c r="K138" s="8">
        <v>0.022</v>
      </c>
      <c r="L138" s="8" t="e">
        <f>#REF!*K138</f>
        <v>#VALUE!</v>
      </c>
      <c r="N138" s="5" t="e">
        <f>#REF!*M138</f>
        <v>#VALUE!</v>
      </c>
      <c r="P138" s="6" t="s">
        <v>75</v>
      </c>
      <c r="V138" s="9" t="s">
        <v>88</v>
      </c>
      <c r="Z138" s="6" t="s">
        <v>278</v>
      </c>
      <c r="AA138" s="6" t="s">
        <v>75</v>
      </c>
      <c r="AJ138" s="11" t="s">
        <v>249</v>
      </c>
      <c r="AK138" s="11" t="s">
        <v>79</v>
      </c>
    </row>
    <row r="139" spans="4:24" ht="14.25">
      <c r="D139" s="47" t="s">
        <v>279</v>
      </c>
      <c r="E139" s="48"/>
      <c r="F139" s="49"/>
      <c r="G139" s="50"/>
      <c r="H139" s="50"/>
      <c r="I139" s="50"/>
      <c r="J139" s="50"/>
      <c r="K139" s="51"/>
      <c r="L139" s="51"/>
      <c r="M139" s="48"/>
      <c r="N139" s="48"/>
      <c r="O139" s="49"/>
      <c r="P139" s="49"/>
      <c r="Q139" s="48"/>
      <c r="R139" s="48"/>
      <c r="S139" s="48"/>
      <c r="T139" s="52"/>
      <c r="U139" s="52"/>
      <c r="V139" s="52" t="s">
        <v>81</v>
      </c>
      <c r="W139" s="53"/>
      <c r="X139" s="49"/>
    </row>
    <row r="140" spans="1:24" ht="14.25">
      <c r="A140" s="1">
        <v>60</v>
      </c>
      <c r="B140" s="2" t="s">
        <v>84</v>
      </c>
      <c r="C140" s="3" t="s">
        <v>280</v>
      </c>
      <c r="D140" s="4" t="s">
        <v>281</v>
      </c>
      <c r="E140" s="5">
        <v>1</v>
      </c>
      <c r="F140" s="6" t="s">
        <v>114</v>
      </c>
      <c r="I140" s="7">
        <f>ROUND(E140*G140,2)</f>
        <v>0</v>
      </c>
      <c r="J140" s="7">
        <f>ROUND(E140*G140,2)</f>
        <v>0</v>
      </c>
      <c r="K140" s="51"/>
      <c r="L140" s="51"/>
      <c r="M140" s="48"/>
      <c r="N140" s="48"/>
      <c r="O140" s="49"/>
      <c r="P140" s="49"/>
      <c r="Q140" s="48"/>
      <c r="R140" s="48"/>
      <c r="S140" s="48"/>
      <c r="T140" s="52"/>
      <c r="U140" s="52"/>
      <c r="V140" s="52" t="s">
        <v>81</v>
      </c>
      <c r="W140" s="53"/>
      <c r="X140" s="49"/>
    </row>
    <row r="141" spans="1:37" ht="14.25">
      <c r="A141" s="1">
        <v>61</v>
      </c>
      <c r="B141" s="2" t="s">
        <v>182</v>
      </c>
      <c r="C141" s="3" t="s">
        <v>282</v>
      </c>
      <c r="D141" s="4" t="s">
        <v>283</v>
      </c>
      <c r="E141" s="5">
        <v>2</v>
      </c>
      <c r="F141" s="6" t="s">
        <v>114</v>
      </c>
      <c r="H141" s="7">
        <f>ROUND(E141*G141,2)</f>
        <v>0</v>
      </c>
      <c r="J141" s="7">
        <f>ROUND(E141*G141,2)</f>
        <v>0</v>
      </c>
      <c r="L141" s="8" t="e">
        <f>#REF!*K141</f>
        <v>#VALUE!</v>
      </c>
      <c r="N141" s="5" t="e">
        <f>#REF!*M141</f>
        <v>#VALUE!</v>
      </c>
      <c r="P141" s="6" t="s">
        <v>75</v>
      </c>
      <c r="V141" s="9" t="s">
        <v>180</v>
      </c>
      <c r="Z141" s="6" t="s">
        <v>115</v>
      </c>
      <c r="AJ141" s="11" t="s">
        <v>219</v>
      </c>
      <c r="AK141" s="11" t="s">
        <v>79</v>
      </c>
    </row>
    <row r="142" spans="1:37" ht="14.25">
      <c r="A142" s="1">
        <v>62</v>
      </c>
      <c r="B142" s="2" t="s">
        <v>84</v>
      </c>
      <c r="C142" s="3" t="s">
        <v>284</v>
      </c>
      <c r="D142" s="4" t="s">
        <v>285</v>
      </c>
      <c r="E142" s="5">
        <v>2</v>
      </c>
      <c r="F142" s="6" t="s">
        <v>114</v>
      </c>
      <c r="I142" s="7">
        <f>ROUND(E142*G142,2)</f>
        <v>0</v>
      </c>
      <c r="J142" s="7">
        <f>ROUND(E142*G142,2)</f>
        <v>0</v>
      </c>
      <c r="K142" s="8">
        <v>0.041</v>
      </c>
      <c r="L142" s="8" t="e">
        <f>#REF!*K142</f>
        <v>#VALUE!</v>
      </c>
      <c r="N142" s="5" t="e">
        <f>#REF!*M142</f>
        <v>#VALUE!</v>
      </c>
      <c r="P142" s="6" t="s">
        <v>75</v>
      </c>
      <c r="V142" s="9" t="s">
        <v>88</v>
      </c>
      <c r="Z142" s="6" t="s">
        <v>278</v>
      </c>
      <c r="AA142" s="6" t="s">
        <v>75</v>
      </c>
      <c r="AJ142" s="11" t="s">
        <v>249</v>
      </c>
      <c r="AK142" s="11" t="s">
        <v>79</v>
      </c>
    </row>
    <row r="143" spans="1:24" ht="14.25">
      <c r="A143" s="1">
        <v>63</v>
      </c>
      <c r="B143" s="2" t="s">
        <v>182</v>
      </c>
      <c r="C143" s="3" t="s">
        <v>286</v>
      </c>
      <c r="D143" s="4" t="s">
        <v>287</v>
      </c>
      <c r="E143" s="5">
        <v>2</v>
      </c>
      <c r="F143" s="6" t="s">
        <v>114</v>
      </c>
      <c r="H143" s="7">
        <f>ROUND(E143*G143,2)</f>
        <v>0</v>
      </c>
      <c r="J143" s="7">
        <f>ROUND(E143*G143,2)</f>
        <v>0</v>
      </c>
      <c r="K143" s="51"/>
      <c r="L143" s="51"/>
      <c r="M143" s="48"/>
      <c r="N143" s="48"/>
      <c r="O143" s="49"/>
      <c r="P143" s="49"/>
      <c r="Q143" s="48"/>
      <c r="R143" s="48"/>
      <c r="S143" s="48"/>
      <c r="T143" s="52"/>
      <c r="U143" s="52"/>
      <c r="V143" s="52" t="s">
        <v>81</v>
      </c>
      <c r="W143" s="53"/>
      <c r="X143" s="49"/>
    </row>
    <row r="144" spans="1:37" ht="14.25">
      <c r="A144" s="1">
        <v>64</v>
      </c>
      <c r="B144" s="2" t="s">
        <v>84</v>
      </c>
      <c r="C144" s="3" t="s">
        <v>288</v>
      </c>
      <c r="D144" s="4" t="s">
        <v>289</v>
      </c>
      <c r="E144" s="5">
        <v>2</v>
      </c>
      <c r="F144" s="6" t="s">
        <v>114</v>
      </c>
      <c r="I144" s="7">
        <f>ROUND(E144*G144,2)</f>
        <v>0</v>
      </c>
      <c r="J144" s="7">
        <f>ROUND(E144*G144,2)</f>
        <v>0</v>
      </c>
      <c r="L144" s="8">
        <f>E137*K144</f>
        <v>0</v>
      </c>
      <c r="N144" s="5">
        <f>E137*M144</f>
        <v>0</v>
      </c>
      <c r="P144" s="6" t="s">
        <v>75</v>
      </c>
      <c r="V144" s="9" t="s">
        <v>180</v>
      </c>
      <c r="Z144" s="6" t="s">
        <v>115</v>
      </c>
      <c r="AJ144" s="11" t="s">
        <v>219</v>
      </c>
      <c r="AK144" s="11" t="s">
        <v>79</v>
      </c>
    </row>
    <row r="145" spans="1:37" ht="20.25">
      <c r="A145" s="1">
        <v>65</v>
      </c>
      <c r="B145" s="2" t="s">
        <v>182</v>
      </c>
      <c r="C145" s="3" t="s">
        <v>290</v>
      </c>
      <c r="D145" s="4" t="s">
        <v>291</v>
      </c>
      <c r="F145" s="6" t="s">
        <v>58</v>
      </c>
      <c r="H145" s="7">
        <f>ROUND(E145*G145,2)</f>
        <v>0</v>
      </c>
      <c r="J145" s="7">
        <f>ROUND(E145*G145,2)</f>
        <v>0</v>
      </c>
      <c r="K145" s="8">
        <v>0.041</v>
      </c>
      <c r="L145" s="8">
        <f>E138*K145</f>
        <v>0.041</v>
      </c>
      <c r="N145" s="5">
        <f>E138*M145</f>
        <v>0</v>
      </c>
      <c r="P145" s="6" t="s">
        <v>75</v>
      </c>
      <c r="V145" s="9" t="s">
        <v>88</v>
      </c>
      <c r="Z145" s="6" t="s">
        <v>278</v>
      </c>
      <c r="AA145" s="6" t="s">
        <v>75</v>
      </c>
      <c r="AJ145" s="11" t="s">
        <v>249</v>
      </c>
      <c r="AK145" s="11" t="s">
        <v>79</v>
      </c>
    </row>
    <row r="146" spans="4:24" ht="14.25">
      <c r="D146" s="54" t="s">
        <v>292</v>
      </c>
      <c r="E146" s="55">
        <f>J146</f>
        <v>0</v>
      </c>
      <c r="H146" s="55">
        <f>SUM(H136:H145)</f>
        <v>0</v>
      </c>
      <c r="I146" s="55">
        <f>SUM(I136:I145)</f>
        <v>0</v>
      </c>
      <c r="J146" s="55">
        <f>SUM(J136:J145)</f>
        <v>0</v>
      </c>
      <c r="K146" s="51"/>
      <c r="L146" s="51"/>
      <c r="M146" s="48"/>
      <c r="N146" s="48"/>
      <c r="O146" s="49"/>
      <c r="P146" s="49"/>
      <c r="Q146" s="48"/>
      <c r="R146" s="48"/>
      <c r="S146" s="48"/>
      <c r="T146" s="52"/>
      <c r="U146" s="52"/>
      <c r="V146" s="52" t="s">
        <v>81</v>
      </c>
      <c r="W146" s="53"/>
      <c r="X146" s="49"/>
    </row>
    <row r="147" spans="11:37" ht="14.25">
      <c r="K147" s="8">
        <v>0.001</v>
      </c>
      <c r="L147" s="8">
        <f>E140*K147</f>
        <v>0.001</v>
      </c>
      <c r="N147" s="5">
        <f>E140*M147</f>
        <v>0</v>
      </c>
      <c r="P147" s="6" t="s">
        <v>75</v>
      </c>
      <c r="V147" s="9" t="s">
        <v>88</v>
      </c>
      <c r="Z147" s="6" t="s">
        <v>278</v>
      </c>
      <c r="AA147" s="6" t="s">
        <v>75</v>
      </c>
      <c r="AJ147" s="11" t="s">
        <v>249</v>
      </c>
      <c r="AK147" s="11" t="s">
        <v>79</v>
      </c>
    </row>
    <row r="148" spans="2:37" ht="14.25">
      <c r="B148" s="3" t="s">
        <v>293</v>
      </c>
      <c r="K148" s="8">
        <v>1E-05</v>
      </c>
      <c r="L148" s="8">
        <f>E141*K148</f>
        <v>2E-05</v>
      </c>
      <c r="N148" s="5">
        <f>E141*M148</f>
        <v>0</v>
      </c>
      <c r="P148" s="6" t="s">
        <v>75</v>
      </c>
      <c r="V148" s="9" t="s">
        <v>180</v>
      </c>
      <c r="Z148" s="6" t="s">
        <v>185</v>
      </c>
      <c r="AJ148" s="11" t="s">
        <v>219</v>
      </c>
      <c r="AK148" s="11" t="s">
        <v>79</v>
      </c>
    </row>
    <row r="149" spans="1:37" ht="14.25">
      <c r="A149" s="1">
        <v>66</v>
      </c>
      <c r="B149" s="2" t="s">
        <v>182</v>
      </c>
      <c r="C149" s="3" t="s">
        <v>294</v>
      </c>
      <c r="D149" s="4" t="s">
        <v>295</v>
      </c>
      <c r="E149" s="5">
        <v>98.52</v>
      </c>
      <c r="F149" s="6" t="s">
        <v>296</v>
      </c>
      <c r="H149" s="7">
        <f>ROUND(E149*G149,2)</f>
        <v>0</v>
      </c>
      <c r="J149" s="7">
        <f>ROUND(E149*G149,2)</f>
        <v>0</v>
      </c>
      <c r="K149" s="8">
        <v>0.002</v>
      </c>
      <c r="L149" s="8">
        <f>E142*K149</f>
        <v>0.004</v>
      </c>
      <c r="N149" s="5">
        <f>E142*M149</f>
        <v>0</v>
      </c>
      <c r="P149" s="6" t="s">
        <v>75</v>
      </c>
      <c r="V149" s="9" t="s">
        <v>88</v>
      </c>
      <c r="Z149" s="6" t="s">
        <v>278</v>
      </c>
      <c r="AA149" s="6" t="s">
        <v>75</v>
      </c>
      <c r="AJ149" s="11" t="s">
        <v>249</v>
      </c>
      <c r="AK149" s="11" t="s">
        <v>79</v>
      </c>
    </row>
    <row r="150" spans="4:37" ht="14.25">
      <c r="D150" s="47" t="s">
        <v>297</v>
      </c>
      <c r="E150" s="48"/>
      <c r="F150" s="49"/>
      <c r="G150" s="50"/>
      <c r="H150" s="50"/>
      <c r="I150" s="50"/>
      <c r="J150" s="50"/>
      <c r="K150" s="8">
        <v>2E-05</v>
      </c>
      <c r="L150" s="8">
        <f>E143*K150</f>
        <v>4E-05</v>
      </c>
      <c r="N150" s="5">
        <f>E143*M150</f>
        <v>0</v>
      </c>
      <c r="P150" s="6" t="s">
        <v>75</v>
      </c>
      <c r="V150" s="9" t="s">
        <v>180</v>
      </c>
      <c r="Z150" s="6" t="s">
        <v>185</v>
      </c>
      <c r="AJ150" s="11" t="s">
        <v>219</v>
      </c>
      <c r="AK150" s="11" t="s">
        <v>79</v>
      </c>
    </row>
    <row r="151" spans="4:37" ht="14.25">
      <c r="D151" s="47" t="s">
        <v>298</v>
      </c>
      <c r="E151" s="48"/>
      <c r="F151" s="49"/>
      <c r="G151" s="50"/>
      <c r="H151" s="50"/>
      <c r="I151" s="50"/>
      <c r="J151" s="50"/>
      <c r="K151" s="8">
        <v>0.00335</v>
      </c>
      <c r="L151" s="8">
        <f>E144*K151</f>
        <v>0.0067</v>
      </c>
      <c r="N151" s="5">
        <f>E144*M151</f>
        <v>0</v>
      </c>
      <c r="P151" s="6" t="s">
        <v>75</v>
      </c>
      <c r="V151" s="9" t="s">
        <v>88</v>
      </c>
      <c r="Z151" s="6" t="s">
        <v>278</v>
      </c>
      <c r="AA151" s="6" t="s">
        <v>75</v>
      </c>
      <c r="AJ151" s="11" t="s">
        <v>249</v>
      </c>
      <c r="AK151" s="11" t="s">
        <v>79</v>
      </c>
    </row>
    <row r="152" spans="4:37" ht="14.25">
      <c r="D152" s="47" t="s">
        <v>299</v>
      </c>
      <c r="E152" s="48"/>
      <c r="F152" s="49"/>
      <c r="G152" s="50"/>
      <c r="H152" s="50"/>
      <c r="I152" s="50"/>
      <c r="J152" s="50"/>
      <c r="L152" s="8">
        <f>E145*K152</f>
        <v>0</v>
      </c>
      <c r="N152" s="5">
        <f>E145*M152</f>
        <v>0</v>
      </c>
      <c r="P152" s="6" t="s">
        <v>75</v>
      </c>
      <c r="V152" s="9" t="s">
        <v>180</v>
      </c>
      <c r="Z152" s="6" t="s">
        <v>185</v>
      </c>
      <c r="AJ152" s="11" t="s">
        <v>219</v>
      </c>
      <c r="AK152" s="11" t="s">
        <v>79</v>
      </c>
    </row>
    <row r="153" spans="4:23" ht="14.25">
      <c r="D153" s="47" t="s">
        <v>300</v>
      </c>
      <c r="E153" s="48"/>
      <c r="F153" s="49"/>
      <c r="G153" s="50"/>
      <c r="H153" s="50"/>
      <c r="I153" s="50"/>
      <c r="J153" s="50"/>
      <c r="L153" s="56" t="e">
        <f>SUM(L136:L152)</f>
        <v>#VALUE!</v>
      </c>
      <c r="N153" s="57" t="e">
        <f>SUM(N136:N152)</f>
        <v>#VALUE!</v>
      </c>
      <c r="W153" s="10">
        <f>SUM(W136:W152)</f>
        <v>0</v>
      </c>
    </row>
    <row r="154" spans="4:10" ht="14.25">
      <c r="D154" s="47" t="s">
        <v>301</v>
      </c>
      <c r="E154" s="48"/>
      <c r="F154" s="49"/>
      <c r="G154" s="50"/>
      <c r="H154" s="50"/>
      <c r="I154" s="50"/>
      <c r="J154" s="50"/>
    </row>
    <row r="155" spans="4:10" ht="14.25">
      <c r="D155" s="47" t="s">
        <v>302</v>
      </c>
      <c r="E155" s="48"/>
      <c r="F155" s="49"/>
      <c r="G155" s="50"/>
      <c r="H155" s="50"/>
      <c r="I155" s="50"/>
      <c r="J155" s="50"/>
    </row>
    <row r="156" spans="1:37" ht="14.25">
      <c r="A156" s="1">
        <v>67</v>
      </c>
      <c r="B156" s="2" t="s">
        <v>84</v>
      </c>
      <c r="C156" s="3" t="s">
        <v>303</v>
      </c>
      <c r="D156" s="4" t="s">
        <v>304</v>
      </c>
      <c r="E156" s="5">
        <v>3</v>
      </c>
      <c r="F156" s="6" t="s">
        <v>114</v>
      </c>
      <c r="I156" s="7">
        <f>ROUND(E156*G156,2)</f>
        <v>0</v>
      </c>
      <c r="J156" s="7">
        <f>ROUND(E156*G156,2)</f>
        <v>0</v>
      </c>
      <c r="K156" s="8">
        <v>0.001</v>
      </c>
      <c r="L156" s="8">
        <f>E149*K156</f>
        <v>0.09852</v>
      </c>
      <c r="N156" s="5">
        <f>E149*M156</f>
        <v>0</v>
      </c>
      <c r="P156" s="6" t="s">
        <v>75</v>
      </c>
      <c r="V156" s="9" t="s">
        <v>180</v>
      </c>
      <c r="Z156" s="6" t="s">
        <v>188</v>
      </c>
      <c r="AJ156" s="11" t="s">
        <v>219</v>
      </c>
      <c r="AK156" s="11" t="s">
        <v>79</v>
      </c>
    </row>
    <row r="157" spans="1:24" ht="14.25">
      <c r="A157" s="1">
        <v>68</v>
      </c>
      <c r="B157" s="2" t="s">
        <v>84</v>
      </c>
      <c r="C157" s="3" t="s">
        <v>305</v>
      </c>
      <c r="D157" s="4" t="s">
        <v>306</v>
      </c>
      <c r="E157" s="5">
        <v>4</v>
      </c>
      <c r="F157" s="6" t="s">
        <v>114</v>
      </c>
      <c r="I157" s="7">
        <f>ROUND(E157*G157,2)</f>
        <v>0</v>
      </c>
      <c r="J157" s="7">
        <f>ROUND(E157*G157,2)</f>
        <v>0</v>
      </c>
      <c r="K157" s="51"/>
      <c r="L157" s="51"/>
      <c r="M157" s="48"/>
      <c r="N157" s="48"/>
      <c r="O157" s="49"/>
      <c r="P157" s="49"/>
      <c r="Q157" s="48"/>
      <c r="R157" s="48"/>
      <c r="S157" s="48"/>
      <c r="T157" s="52"/>
      <c r="U157" s="52"/>
      <c r="V157" s="52" t="s">
        <v>81</v>
      </c>
      <c r="W157" s="53"/>
      <c r="X157" s="49"/>
    </row>
    <row r="158" spans="1:24" ht="14.25">
      <c r="A158" s="1">
        <v>69</v>
      </c>
      <c r="B158" s="2" t="s">
        <v>84</v>
      </c>
      <c r="C158" s="3" t="s">
        <v>307</v>
      </c>
      <c r="D158" s="4" t="s">
        <v>308</v>
      </c>
      <c r="E158" s="5">
        <v>2</v>
      </c>
      <c r="F158" s="6" t="s">
        <v>114</v>
      </c>
      <c r="I158" s="7">
        <f>ROUND(E158*G158,2)</f>
        <v>0</v>
      </c>
      <c r="J158" s="7">
        <f>ROUND(E158*G158,2)</f>
        <v>0</v>
      </c>
      <c r="K158" s="51"/>
      <c r="L158" s="51"/>
      <c r="M158" s="48"/>
      <c r="N158" s="48"/>
      <c r="O158" s="49"/>
      <c r="P158" s="49"/>
      <c r="Q158" s="48"/>
      <c r="R158" s="48"/>
      <c r="S158" s="48"/>
      <c r="T158" s="52"/>
      <c r="U158" s="52"/>
      <c r="V158" s="52" t="s">
        <v>81</v>
      </c>
      <c r="W158" s="53"/>
      <c r="X158" s="49"/>
    </row>
    <row r="159" spans="1:24" ht="14.25">
      <c r="A159" s="1">
        <v>70</v>
      </c>
      <c r="B159" s="2" t="s">
        <v>84</v>
      </c>
      <c r="C159" s="3" t="s">
        <v>309</v>
      </c>
      <c r="D159" s="4" t="s">
        <v>310</v>
      </c>
      <c r="E159" s="5">
        <v>2</v>
      </c>
      <c r="F159" s="6" t="s">
        <v>114</v>
      </c>
      <c r="I159" s="7">
        <f>ROUND(E159*G159,2)</f>
        <v>0</v>
      </c>
      <c r="J159" s="7">
        <f>ROUND(E159*G159,2)</f>
        <v>0</v>
      </c>
      <c r="K159" s="51"/>
      <c r="L159" s="51"/>
      <c r="M159" s="48"/>
      <c r="N159" s="48"/>
      <c r="O159" s="49"/>
      <c r="P159" s="49"/>
      <c r="Q159" s="48"/>
      <c r="R159" s="48"/>
      <c r="S159" s="48"/>
      <c r="T159" s="52"/>
      <c r="U159" s="52"/>
      <c r="V159" s="52" t="s">
        <v>81</v>
      </c>
      <c r="W159" s="53"/>
      <c r="X159" s="49"/>
    </row>
    <row r="160" spans="1:24" ht="14.25">
      <c r="A160" s="1">
        <v>71</v>
      </c>
      <c r="B160" s="2" t="s">
        <v>84</v>
      </c>
      <c r="C160" s="3" t="s">
        <v>311</v>
      </c>
      <c r="D160" s="4" t="s">
        <v>312</v>
      </c>
      <c r="E160" s="5">
        <v>2</v>
      </c>
      <c r="F160" s="6" t="s">
        <v>114</v>
      </c>
      <c r="I160" s="7">
        <f>ROUND(E160*G160,2)</f>
        <v>0</v>
      </c>
      <c r="J160" s="7">
        <f>ROUND(E160*G160,2)</f>
        <v>0</v>
      </c>
      <c r="K160" s="51"/>
      <c r="L160" s="51"/>
      <c r="M160" s="48"/>
      <c r="N160" s="48"/>
      <c r="O160" s="49"/>
      <c r="P160" s="49"/>
      <c r="Q160" s="48"/>
      <c r="R160" s="48"/>
      <c r="S160" s="48"/>
      <c r="T160" s="52"/>
      <c r="U160" s="52"/>
      <c r="V160" s="52" t="s">
        <v>81</v>
      </c>
      <c r="W160" s="53"/>
      <c r="X160" s="49"/>
    </row>
    <row r="161" spans="1:24" ht="14.25">
      <c r="A161" s="1">
        <v>72</v>
      </c>
      <c r="B161" s="2" t="s">
        <v>84</v>
      </c>
      <c r="C161" s="3" t="s">
        <v>313</v>
      </c>
      <c r="D161" s="4" t="s">
        <v>314</v>
      </c>
      <c r="E161" s="5">
        <v>1</v>
      </c>
      <c r="F161" s="6" t="s">
        <v>114</v>
      </c>
      <c r="I161" s="7">
        <f>ROUND(E161*G161,2)</f>
        <v>0</v>
      </c>
      <c r="J161" s="7">
        <f>ROUND(E161*G161,2)</f>
        <v>0</v>
      </c>
      <c r="K161" s="51"/>
      <c r="L161" s="51"/>
      <c r="M161" s="48"/>
      <c r="N161" s="48"/>
      <c r="O161" s="49"/>
      <c r="P161" s="49"/>
      <c r="Q161" s="48"/>
      <c r="R161" s="48"/>
      <c r="S161" s="48"/>
      <c r="T161" s="52"/>
      <c r="U161" s="52"/>
      <c r="V161" s="52" t="s">
        <v>81</v>
      </c>
      <c r="W161" s="53"/>
      <c r="X161" s="49"/>
    </row>
    <row r="162" spans="1:24" ht="14.25">
      <c r="A162" s="1">
        <v>73</v>
      </c>
      <c r="B162" s="2" t="s">
        <v>315</v>
      </c>
      <c r="C162" s="3" t="s">
        <v>316</v>
      </c>
      <c r="D162" s="4" t="s">
        <v>317</v>
      </c>
      <c r="E162" s="5">
        <v>25.2</v>
      </c>
      <c r="F162" s="6" t="s">
        <v>122</v>
      </c>
      <c r="H162" s="7">
        <f>ROUND(E162*G162,2)</f>
        <v>0</v>
      </c>
      <c r="J162" s="7">
        <f>ROUND(E162*G162,2)</f>
        <v>0</v>
      </c>
      <c r="K162" s="51"/>
      <c r="L162" s="51"/>
      <c r="M162" s="48"/>
      <c r="N162" s="48"/>
      <c r="O162" s="49"/>
      <c r="P162" s="49"/>
      <c r="Q162" s="48"/>
      <c r="R162" s="48"/>
      <c r="S162" s="48"/>
      <c r="T162" s="52"/>
      <c r="U162" s="52"/>
      <c r="V162" s="52" t="s">
        <v>81</v>
      </c>
      <c r="W162" s="53"/>
      <c r="X162" s="49"/>
    </row>
    <row r="163" spans="4:37" ht="14.25">
      <c r="D163" s="47" t="s">
        <v>318</v>
      </c>
      <c r="E163" s="48"/>
      <c r="F163" s="49"/>
      <c r="G163" s="50"/>
      <c r="H163" s="50"/>
      <c r="I163" s="50"/>
      <c r="J163" s="50"/>
      <c r="L163" s="8">
        <f>E156*K163</f>
        <v>0</v>
      </c>
      <c r="N163" s="5">
        <f>E156*M163</f>
        <v>0</v>
      </c>
      <c r="P163" s="6" t="s">
        <v>75</v>
      </c>
      <c r="V163" s="9" t="s">
        <v>88</v>
      </c>
      <c r="Z163" s="6" t="s">
        <v>319</v>
      </c>
      <c r="AA163" s="6" t="s">
        <v>75</v>
      </c>
      <c r="AJ163" s="11" t="s">
        <v>249</v>
      </c>
      <c r="AK163" s="11" t="s">
        <v>79</v>
      </c>
    </row>
    <row r="164" spans="1:37" ht="20.25">
      <c r="A164" s="1">
        <v>74</v>
      </c>
      <c r="B164" s="2" t="s">
        <v>84</v>
      </c>
      <c r="C164" s="3" t="s">
        <v>320</v>
      </c>
      <c r="D164" s="4" t="s">
        <v>321</v>
      </c>
      <c r="E164" s="5">
        <v>7</v>
      </c>
      <c r="F164" s="6" t="s">
        <v>95</v>
      </c>
      <c r="I164" s="7">
        <f>ROUND(E164*G164,2)</f>
        <v>0</v>
      </c>
      <c r="J164" s="7">
        <f>ROUND(E164*G164,2)</f>
        <v>0</v>
      </c>
      <c r="L164" s="8">
        <f>E157*K164</f>
        <v>0</v>
      </c>
      <c r="N164" s="5">
        <f>E157*M164</f>
        <v>0</v>
      </c>
      <c r="P164" s="6" t="s">
        <v>75</v>
      </c>
      <c r="V164" s="9" t="s">
        <v>88</v>
      </c>
      <c r="Z164" s="6" t="s">
        <v>319</v>
      </c>
      <c r="AA164" s="6" t="s">
        <v>75</v>
      </c>
      <c r="AJ164" s="11" t="s">
        <v>249</v>
      </c>
      <c r="AK164" s="11" t="s">
        <v>79</v>
      </c>
    </row>
    <row r="165" spans="1:37" ht="20.25">
      <c r="A165" s="1">
        <v>75</v>
      </c>
      <c r="B165" s="2" t="s">
        <v>315</v>
      </c>
      <c r="C165" s="3" t="s">
        <v>322</v>
      </c>
      <c r="D165" s="4" t="s">
        <v>323</v>
      </c>
      <c r="F165" s="6" t="s">
        <v>58</v>
      </c>
      <c r="H165" s="7">
        <f>ROUND(E165*G165,2)</f>
        <v>0</v>
      </c>
      <c r="J165" s="7">
        <f>ROUND(E165*G165,2)</f>
        <v>0</v>
      </c>
      <c r="L165" s="8">
        <f>E158*K165</f>
        <v>0</v>
      </c>
      <c r="N165" s="5">
        <f>E158*M165</f>
        <v>0</v>
      </c>
      <c r="P165" s="6" t="s">
        <v>75</v>
      </c>
      <c r="V165" s="9" t="s">
        <v>88</v>
      </c>
      <c r="Z165" s="6" t="s">
        <v>319</v>
      </c>
      <c r="AA165" s="6" t="s">
        <v>75</v>
      </c>
      <c r="AJ165" s="11" t="s">
        <v>249</v>
      </c>
      <c r="AK165" s="11" t="s">
        <v>79</v>
      </c>
    </row>
    <row r="166" spans="4:37" ht="14.25">
      <c r="D166" s="54" t="s">
        <v>324</v>
      </c>
      <c r="E166" s="55">
        <f>J166</f>
        <v>0</v>
      </c>
      <c r="H166" s="55">
        <f>SUM(H148:H165)</f>
        <v>0</v>
      </c>
      <c r="I166" s="55">
        <f>SUM(I148:I165)</f>
        <v>0</v>
      </c>
      <c r="J166" s="55">
        <f>SUM(J148:J165)</f>
        <v>0</v>
      </c>
      <c r="L166" s="8">
        <f>E159*K166</f>
        <v>0</v>
      </c>
      <c r="N166" s="5">
        <f>E159*M166</f>
        <v>0</v>
      </c>
      <c r="P166" s="6" t="s">
        <v>75</v>
      </c>
      <c r="V166" s="9" t="s">
        <v>88</v>
      </c>
      <c r="Z166" s="6" t="s">
        <v>319</v>
      </c>
      <c r="AA166" s="6" t="s">
        <v>75</v>
      </c>
      <c r="AJ166" s="11" t="s">
        <v>249</v>
      </c>
      <c r="AK166" s="11" t="s">
        <v>79</v>
      </c>
    </row>
    <row r="167" spans="12:37" ht="14.25">
      <c r="L167" s="8">
        <f>E160*K167</f>
        <v>0</v>
      </c>
      <c r="N167" s="5">
        <f>E160*M167</f>
        <v>0</v>
      </c>
      <c r="P167" s="6" t="s">
        <v>75</v>
      </c>
      <c r="V167" s="9" t="s">
        <v>88</v>
      </c>
      <c r="Z167" s="6" t="s">
        <v>319</v>
      </c>
      <c r="AA167" s="6" t="s">
        <v>75</v>
      </c>
      <c r="AJ167" s="11" t="s">
        <v>249</v>
      </c>
      <c r="AK167" s="11" t="s">
        <v>79</v>
      </c>
    </row>
    <row r="168" spans="2:37" ht="14.25">
      <c r="B168" s="3" t="s">
        <v>325</v>
      </c>
      <c r="L168" s="8">
        <f>E161*K168</f>
        <v>0</v>
      </c>
      <c r="N168" s="5">
        <f>E161*M168</f>
        <v>0</v>
      </c>
      <c r="P168" s="6" t="s">
        <v>75</v>
      </c>
      <c r="V168" s="9" t="s">
        <v>88</v>
      </c>
      <c r="Z168" s="6" t="s">
        <v>319</v>
      </c>
      <c r="AA168" s="6" t="s">
        <v>75</v>
      </c>
      <c r="AJ168" s="11" t="s">
        <v>249</v>
      </c>
      <c r="AK168" s="11" t="s">
        <v>79</v>
      </c>
    </row>
    <row r="169" spans="1:37" ht="14.25">
      <c r="A169" s="1">
        <v>76</v>
      </c>
      <c r="B169" s="2" t="s">
        <v>326</v>
      </c>
      <c r="C169" s="3" t="s">
        <v>327</v>
      </c>
      <c r="D169" s="4" t="s">
        <v>328</v>
      </c>
      <c r="E169" s="5">
        <v>3.12</v>
      </c>
      <c r="F169" s="6" t="s">
        <v>95</v>
      </c>
      <c r="H169" s="7">
        <f>ROUND(E169*G169,2)</f>
        <v>0</v>
      </c>
      <c r="J169" s="7">
        <f>ROUND(E169*G169,2)</f>
        <v>0</v>
      </c>
      <c r="K169" s="8">
        <v>8E-05</v>
      </c>
      <c r="L169" s="8">
        <f>E162*K169</f>
        <v>0.002016</v>
      </c>
      <c r="N169" s="5">
        <f>E162*M169</f>
        <v>0</v>
      </c>
      <c r="P169" s="6" t="s">
        <v>75</v>
      </c>
      <c r="V169" s="9" t="s">
        <v>180</v>
      </c>
      <c r="Z169" s="6" t="s">
        <v>115</v>
      </c>
      <c r="AJ169" s="11" t="s">
        <v>219</v>
      </c>
      <c r="AK169" s="11" t="s">
        <v>79</v>
      </c>
    </row>
    <row r="170" spans="4:24" ht="20.25">
      <c r="D170" s="47" t="s">
        <v>329</v>
      </c>
      <c r="E170" s="48"/>
      <c r="F170" s="49"/>
      <c r="G170" s="50"/>
      <c r="H170" s="50"/>
      <c r="I170" s="50"/>
      <c r="J170" s="50"/>
      <c r="K170" s="51"/>
      <c r="L170" s="51"/>
      <c r="M170" s="48"/>
      <c r="N170" s="48"/>
      <c r="O170" s="49"/>
      <c r="P170" s="49"/>
      <c r="Q170" s="48"/>
      <c r="R170" s="48"/>
      <c r="S170" s="48"/>
      <c r="T170" s="52"/>
      <c r="U170" s="52"/>
      <c r="V170" s="52" t="s">
        <v>81</v>
      </c>
      <c r="W170" s="53"/>
      <c r="X170" s="49"/>
    </row>
    <row r="171" spans="4:37" ht="14.25">
      <c r="D171" s="47" t="s">
        <v>330</v>
      </c>
      <c r="E171" s="48"/>
      <c r="F171" s="49"/>
      <c r="G171" s="50"/>
      <c r="H171" s="50"/>
      <c r="I171" s="50"/>
      <c r="J171" s="50"/>
      <c r="L171" s="8">
        <f>E164*K171</f>
        <v>0</v>
      </c>
      <c r="N171" s="5">
        <f>E164*M171</f>
        <v>0</v>
      </c>
      <c r="P171" s="6" t="s">
        <v>75</v>
      </c>
      <c r="V171" s="9" t="s">
        <v>88</v>
      </c>
      <c r="Z171" s="6" t="s">
        <v>278</v>
      </c>
      <c r="AA171" s="6" t="s">
        <v>75</v>
      </c>
      <c r="AJ171" s="11" t="s">
        <v>249</v>
      </c>
      <c r="AK171" s="11" t="s">
        <v>79</v>
      </c>
    </row>
    <row r="172" spans="1:37" ht="14.25">
      <c r="A172" s="1">
        <v>77</v>
      </c>
      <c r="B172" s="2" t="s">
        <v>326</v>
      </c>
      <c r="C172" s="3" t="s">
        <v>331</v>
      </c>
      <c r="D172" s="4" t="s">
        <v>332</v>
      </c>
      <c r="E172" s="5">
        <v>16.484</v>
      </c>
      <c r="F172" s="6" t="s">
        <v>95</v>
      </c>
      <c r="H172" s="7">
        <f>ROUND(E172*G172,2)</f>
        <v>0</v>
      </c>
      <c r="J172" s="7">
        <f>ROUND(E172*G172,2)</f>
        <v>0</v>
      </c>
      <c r="L172" s="8">
        <f>E165*K172</f>
        <v>0</v>
      </c>
      <c r="N172" s="5">
        <f>E165*M172</f>
        <v>0</v>
      </c>
      <c r="P172" s="6" t="s">
        <v>75</v>
      </c>
      <c r="V172" s="9" t="s">
        <v>180</v>
      </c>
      <c r="Z172" s="6" t="s">
        <v>333</v>
      </c>
      <c r="AJ172" s="11" t="s">
        <v>219</v>
      </c>
      <c r="AK172" s="11" t="s">
        <v>79</v>
      </c>
    </row>
    <row r="173" spans="1:23" ht="14.25">
      <c r="A173" s="1">
        <v>78</v>
      </c>
      <c r="B173" s="2" t="s">
        <v>326</v>
      </c>
      <c r="C173" s="3" t="s">
        <v>334</v>
      </c>
      <c r="D173" s="4" t="s">
        <v>335</v>
      </c>
      <c r="E173" s="5">
        <v>19.604</v>
      </c>
      <c r="F173" s="6" t="s">
        <v>95</v>
      </c>
      <c r="H173" s="7">
        <f>ROUND(E173*G173,2)</f>
        <v>0</v>
      </c>
      <c r="J173" s="7">
        <f>ROUND(E173*G173,2)</f>
        <v>0</v>
      </c>
      <c r="L173" s="56">
        <f>SUM(L155:L172)</f>
        <v>0.100536</v>
      </c>
      <c r="N173" s="57">
        <f>SUM(N155:N172)</f>
        <v>0</v>
      </c>
      <c r="W173" s="10">
        <f>SUM(W155:W172)</f>
        <v>0</v>
      </c>
    </row>
    <row r="174" spans="4:10" ht="14.25">
      <c r="D174" s="47" t="s">
        <v>336</v>
      </c>
      <c r="E174" s="48"/>
      <c r="F174" s="49"/>
      <c r="G174" s="50"/>
      <c r="H174" s="50"/>
      <c r="I174" s="50"/>
      <c r="J174" s="50"/>
    </row>
    <row r="175" spans="1:10" ht="14.25">
      <c r="A175" s="1">
        <v>79</v>
      </c>
      <c r="B175" s="2" t="s">
        <v>326</v>
      </c>
      <c r="C175" s="3" t="s">
        <v>337</v>
      </c>
      <c r="D175" s="4" t="s">
        <v>338</v>
      </c>
      <c r="E175" s="5">
        <v>5.595</v>
      </c>
      <c r="F175" s="6" t="s">
        <v>95</v>
      </c>
      <c r="H175" s="7">
        <f>ROUND(E175*G175,2)</f>
        <v>0</v>
      </c>
      <c r="J175" s="7">
        <f>ROUND(E175*G175,2)</f>
        <v>0</v>
      </c>
    </row>
    <row r="176" spans="1:37" ht="14.25">
      <c r="A176" s="1">
        <v>80</v>
      </c>
      <c r="B176" s="2" t="s">
        <v>326</v>
      </c>
      <c r="C176" s="3" t="s">
        <v>339</v>
      </c>
      <c r="D176" s="4" t="s">
        <v>340</v>
      </c>
      <c r="E176" s="5">
        <v>5.595</v>
      </c>
      <c r="F176" s="6" t="s">
        <v>95</v>
      </c>
      <c r="H176" s="7">
        <f>ROUND(E176*G176,2)</f>
        <v>0</v>
      </c>
      <c r="J176" s="7">
        <f>ROUND(E176*G176,2)</f>
        <v>0</v>
      </c>
      <c r="K176" s="8">
        <v>0.00016</v>
      </c>
      <c r="L176" s="8">
        <f>E169*K176</f>
        <v>0.0004992000000000001</v>
      </c>
      <c r="N176" s="5">
        <f>E169*M176</f>
        <v>0</v>
      </c>
      <c r="P176" s="6" t="s">
        <v>75</v>
      </c>
      <c r="V176" s="9" t="s">
        <v>180</v>
      </c>
      <c r="Z176" s="6" t="s">
        <v>341</v>
      </c>
      <c r="AJ176" s="11" t="s">
        <v>219</v>
      </c>
      <c r="AK176" s="11" t="s">
        <v>79</v>
      </c>
    </row>
    <row r="177" spans="1:24" ht="14.25">
      <c r="A177" s="1">
        <v>81</v>
      </c>
      <c r="B177" s="2" t="s">
        <v>326</v>
      </c>
      <c r="C177" s="3" t="s">
        <v>342</v>
      </c>
      <c r="D177" s="4" t="s">
        <v>343</v>
      </c>
      <c r="E177" s="5">
        <v>84.828</v>
      </c>
      <c r="F177" s="6" t="s">
        <v>95</v>
      </c>
      <c r="H177" s="7">
        <f>ROUND(E177*G177,2)</f>
        <v>0</v>
      </c>
      <c r="J177" s="7">
        <f>ROUND(E177*G177,2)</f>
        <v>0</v>
      </c>
      <c r="K177" s="51"/>
      <c r="L177" s="51"/>
      <c r="M177" s="48"/>
      <c r="N177" s="48"/>
      <c r="O177" s="49"/>
      <c r="P177" s="49"/>
      <c r="Q177" s="48"/>
      <c r="R177" s="48"/>
      <c r="S177" s="48"/>
      <c r="T177" s="52"/>
      <c r="U177" s="52"/>
      <c r="V177" s="52" t="s">
        <v>81</v>
      </c>
      <c r="W177" s="53"/>
      <c r="X177" s="49"/>
    </row>
    <row r="178" spans="4:24" ht="14.25">
      <c r="D178" s="54" t="s">
        <v>344</v>
      </c>
      <c r="E178" s="55">
        <f>J178</f>
        <v>0</v>
      </c>
      <c r="H178" s="55">
        <f>SUM(H168:H177)</f>
        <v>0</v>
      </c>
      <c r="I178" s="55">
        <f>SUM(I168:I177)</f>
        <v>0</v>
      </c>
      <c r="J178" s="55">
        <f>SUM(J168:J177)</f>
        <v>0</v>
      </c>
      <c r="K178" s="51"/>
      <c r="L178" s="51"/>
      <c r="M178" s="48"/>
      <c r="N178" s="48"/>
      <c r="O178" s="49"/>
      <c r="P178" s="49"/>
      <c r="Q178" s="48"/>
      <c r="R178" s="48"/>
      <c r="S178" s="48"/>
      <c r="T178" s="52"/>
      <c r="U178" s="52"/>
      <c r="V178" s="52" t="s">
        <v>81</v>
      </c>
      <c r="W178" s="53"/>
      <c r="X178" s="49"/>
    </row>
    <row r="179" spans="11:37" ht="14.25">
      <c r="K179" s="8">
        <v>0.00023</v>
      </c>
      <c r="L179" s="8">
        <f>E172*K179</f>
        <v>0.0037913200000000004</v>
      </c>
      <c r="N179" s="5">
        <f>E172*M179</f>
        <v>0</v>
      </c>
      <c r="P179" s="6" t="s">
        <v>75</v>
      </c>
      <c r="V179" s="9" t="s">
        <v>180</v>
      </c>
      <c r="Z179" s="6" t="s">
        <v>341</v>
      </c>
      <c r="AJ179" s="11" t="s">
        <v>219</v>
      </c>
      <c r="AK179" s="11" t="s">
        <v>79</v>
      </c>
    </row>
    <row r="180" spans="2:37" ht="14.25">
      <c r="B180" s="3" t="s">
        <v>345</v>
      </c>
      <c r="K180" s="8">
        <v>8E-05</v>
      </c>
      <c r="L180" s="8">
        <f>E173*K180</f>
        <v>0.00156832</v>
      </c>
      <c r="N180" s="5">
        <f>E173*M180</f>
        <v>0</v>
      </c>
      <c r="P180" s="6" t="s">
        <v>75</v>
      </c>
      <c r="V180" s="9" t="s">
        <v>180</v>
      </c>
      <c r="Z180" s="6" t="s">
        <v>341</v>
      </c>
      <c r="AJ180" s="11" t="s">
        <v>219</v>
      </c>
      <c r="AK180" s="11" t="s">
        <v>79</v>
      </c>
    </row>
    <row r="181" spans="1:24" ht="20.25">
      <c r="A181" s="1">
        <v>82</v>
      </c>
      <c r="B181" s="2" t="s">
        <v>346</v>
      </c>
      <c r="C181" s="3" t="s">
        <v>347</v>
      </c>
      <c r="D181" s="4" t="s">
        <v>348</v>
      </c>
      <c r="E181" s="5">
        <v>1483.192</v>
      </c>
      <c r="F181" s="6" t="s">
        <v>95</v>
      </c>
      <c r="H181" s="7">
        <f>ROUND(E181*G181,2)</f>
        <v>0</v>
      </c>
      <c r="J181" s="7">
        <f>ROUND(E181*G181,2)</f>
        <v>0</v>
      </c>
      <c r="K181" s="51"/>
      <c r="L181" s="51"/>
      <c r="M181" s="48"/>
      <c r="N181" s="48"/>
      <c r="O181" s="49"/>
      <c r="P181" s="49"/>
      <c r="Q181" s="48"/>
      <c r="R181" s="48"/>
      <c r="S181" s="48"/>
      <c r="T181" s="52"/>
      <c r="U181" s="52"/>
      <c r="V181" s="52" t="s">
        <v>81</v>
      </c>
      <c r="W181" s="53"/>
      <c r="X181" s="49"/>
    </row>
    <row r="182" spans="1:37" ht="20.25">
      <c r="A182" s="1">
        <v>83</v>
      </c>
      <c r="B182" s="2" t="s">
        <v>346</v>
      </c>
      <c r="C182" s="3" t="s">
        <v>349</v>
      </c>
      <c r="D182" s="4" t="s">
        <v>350</v>
      </c>
      <c r="E182" s="5">
        <v>1483.192</v>
      </c>
      <c r="F182" s="6" t="s">
        <v>95</v>
      </c>
      <c r="H182" s="7">
        <f>ROUND(E182*G182,2)</f>
        <v>0</v>
      </c>
      <c r="J182" s="7">
        <f>ROUND(E182*G182,2)</f>
        <v>0</v>
      </c>
      <c r="K182" s="8">
        <v>0.00032</v>
      </c>
      <c r="L182" s="8">
        <f>E175*K182</f>
        <v>0.0017904000000000002</v>
      </c>
      <c r="N182" s="5">
        <f>E175*M182</f>
        <v>0</v>
      </c>
      <c r="P182" s="6" t="s">
        <v>75</v>
      </c>
      <c r="V182" s="9" t="s">
        <v>180</v>
      </c>
      <c r="Z182" s="6" t="s">
        <v>341</v>
      </c>
      <c r="AJ182" s="11" t="s">
        <v>219</v>
      </c>
      <c r="AK182" s="11" t="s">
        <v>79</v>
      </c>
    </row>
    <row r="183" spans="1:37" ht="20.25">
      <c r="A183" s="1">
        <v>84</v>
      </c>
      <c r="B183" s="2" t="s">
        <v>346</v>
      </c>
      <c r="C183" s="3" t="s">
        <v>351</v>
      </c>
      <c r="D183" s="4" t="s">
        <v>352</v>
      </c>
      <c r="E183" s="5">
        <v>1483.192</v>
      </c>
      <c r="F183" s="6" t="s">
        <v>95</v>
      </c>
      <c r="H183" s="7">
        <f>ROUND(E183*G183,2)</f>
        <v>0</v>
      </c>
      <c r="J183" s="7">
        <f>ROUND(E183*G183,2)</f>
        <v>0</v>
      </c>
      <c r="K183" s="8">
        <v>0.00014</v>
      </c>
      <c r="L183" s="8">
        <f>E176*K183</f>
        <v>0.0007832999999999999</v>
      </c>
      <c r="N183" s="5">
        <f>E176*M183</f>
        <v>0</v>
      </c>
      <c r="P183" s="6" t="s">
        <v>75</v>
      </c>
      <c r="V183" s="9" t="s">
        <v>180</v>
      </c>
      <c r="Z183" s="6" t="s">
        <v>341</v>
      </c>
      <c r="AJ183" s="11" t="s">
        <v>219</v>
      </c>
      <c r="AK183" s="11" t="s">
        <v>79</v>
      </c>
    </row>
    <row r="184" spans="4:37" ht="14.25">
      <c r="D184" s="54" t="s">
        <v>353</v>
      </c>
      <c r="E184" s="55">
        <f>J184</f>
        <v>0</v>
      </c>
      <c r="H184" s="55">
        <f>SUM(H180:H183)</f>
        <v>0</v>
      </c>
      <c r="I184" s="55">
        <f>SUM(I180:I183)</f>
        <v>0</v>
      </c>
      <c r="J184" s="55">
        <f>SUM(J180:J183)</f>
        <v>0</v>
      </c>
      <c r="K184" s="8">
        <v>1E-05</v>
      </c>
      <c r="L184" s="8">
        <f>E177*K184</f>
        <v>0.0008482800000000001</v>
      </c>
      <c r="N184" s="5">
        <f>E177*M184</f>
        <v>0</v>
      </c>
      <c r="P184" s="6" t="s">
        <v>75</v>
      </c>
      <c r="V184" s="9" t="s">
        <v>180</v>
      </c>
      <c r="Z184" s="6" t="s">
        <v>130</v>
      </c>
      <c r="AJ184" s="11" t="s">
        <v>219</v>
      </c>
      <c r="AK184" s="11" t="s">
        <v>79</v>
      </c>
    </row>
    <row r="185" spans="12:23" ht="14.25">
      <c r="L185" s="56">
        <f>SUM(L175:L184)</f>
        <v>0.00928082</v>
      </c>
      <c r="N185" s="57">
        <f>SUM(N175:N184)</f>
        <v>0</v>
      </c>
      <c r="W185" s="10">
        <f>SUM(W175:W184)</f>
        <v>0</v>
      </c>
    </row>
    <row r="186" spans="4:10" ht="14.25">
      <c r="D186" s="54" t="s">
        <v>354</v>
      </c>
      <c r="E186" s="57">
        <f>J186</f>
        <v>0</v>
      </c>
      <c r="H186" s="55">
        <f>+H104+H110+H114+H128+H134+H146+H166+H178+H184</f>
        <v>0</v>
      </c>
      <c r="I186" s="55">
        <f>+I104+I110+I114+I128+I134+I146+I166+I178+I184</f>
        <v>0</v>
      </c>
      <c r="J186" s="55">
        <f>+J104+J110+J114+J128+J134+J146+J166+J178+J184</f>
        <v>0</v>
      </c>
    </row>
    <row r="187" ht="14.25"/>
    <row r="188" spans="2:37" ht="14.25">
      <c r="B188" s="46" t="s">
        <v>355</v>
      </c>
      <c r="L188" s="8">
        <f>E181*K188</f>
        <v>0</v>
      </c>
      <c r="N188" s="5">
        <f>E181*M188</f>
        <v>0</v>
      </c>
      <c r="P188" s="6" t="s">
        <v>75</v>
      </c>
      <c r="V188" s="9" t="s">
        <v>180</v>
      </c>
      <c r="Z188" s="6" t="s">
        <v>130</v>
      </c>
      <c r="AJ188" s="11" t="s">
        <v>219</v>
      </c>
      <c r="AK188" s="11" t="s">
        <v>79</v>
      </c>
    </row>
    <row r="189" spans="2:37" ht="14.25">
      <c r="B189" s="3" t="s">
        <v>355</v>
      </c>
      <c r="K189" s="8">
        <v>8E-05</v>
      </c>
      <c r="L189" s="8">
        <f>E182*K189</f>
        <v>0.11865536000000002</v>
      </c>
      <c r="N189" s="5">
        <f>E182*M189</f>
        <v>0</v>
      </c>
      <c r="P189" s="6" t="s">
        <v>75</v>
      </c>
      <c r="V189" s="9" t="s">
        <v>180</v>
      </c>
      <c r="Z189" s="6" t="s">
        <v>341</v>
      </c>
      <c r="AJ189" s="11" t="s">
        <v>219</v>
      </c>
      <c r="AK189" s="11" t="s">
        <v>79</v>
      </c>
    </row>
    <row r="190" spans="1:37" ht="20.25">
      <c r="A190" s="1">
        <v>85</v>
      </c>
      <c r="B190" s="2" t="s">
        <v>356</v>
      </c>
      <c r="C190" s="3" t="s">
        <v>357</v>
      </c>
      <c r="D190" s="4" t="s">
        <v>358</v>
      </c>
      <c r="E190" s="5">
        <v>1</v>
      </c>
      <c r="F190" s="6" t="s">
        <v>359</v>
      </c>
      <c r="H190" s="7">
        <f>ROUND(E190*G190,2)</f>
        <v>0</v>
      </c>
      <c r="J190" s="7">
        <f>ROUND(E190*G190,2)</f>
        <v>0</v>
      </c>
      <c r="K190" s="8">
        <v>0.0003</v>
      </c>
      <c r="L190" s="8">
        <f>E183*K190</f>
        <v>0.44495759999999995</v>
      </c>
      <c r="N190" s="5">
        <f>E183*M190</f>
        <v>0</v>
      </c>
      <c r="P190" s="6" t="s">
        <v>75</v>
      </c>
      <c r="V190" s="9" t="s">
        <v>180</v>
      </c>
      <c r="Z190" s="6" t="s">
        <v>341</v>
      </c>
      <c r="AJ190" s="11" t="s">
        <v>219</v>
      </c>
      <c r="AK190" s="11" t="s">
        <v>79</v>
      </c>
    </row>
    <row r="191" spans="4:23" ht="14.25">
      <c r="D191" s="54" t="s">
        <v>360</v>
      </c>
      <c r="E191" s="55">
        <f>J191</f>
        <v>0</v>
      </c>
      <c r="H191" s="55">
        <f>SUM(H188:H190)</f>
        <v>0</v>
      </c>
      <c r="I191" s="55">
        <f>SUM(I188:I190)</f>
        <v>0</v>
      </c>
      <c r="J191" s="55">
        <f>SUM(J188:J190)</f>
        <v>0</v>
      </c>
      <c r="L191" s="56">
        <f>SUM(L187:L190)</f>
        <v>0.5636129599999999</v>
      </c>
      <c r="N191" s="57">
        <f>SUM(N187:N190)</f>
        <v>0</v>
      </c>
      <c r="W191" s="10">
        <f>SUM(W187:W190)</f>
        <v>0</v>
      </c>
    </row>
    <row r="192" ht="14.25"/>
    <row r="193" spans="4:23" ht="14.25">
      <c r="D193" s="54" t="s">
        <v>360</v>
      </c>
      <c r="E193" s="55">
        <f>J193</f>
        <v>0</v>
      </c>
      <c r="H193" s="55">
        <f>+H191</f>
        <v>0</v>
      </c>
      <c r="I193" s="55">
        <f>+I191</f>
        <v>0</v>
      </c>
      <c r="J193" s="55">
        <f>+J191</f>
        <v>0</v>
      </c>
      <c r="L193" s="56" t="e">
        <f>+L104+L110+L114+L128+L134+L153+L173+L185+L191</f>
        <v>#VALUE!</v>
      </c>
      <c r="N193" s="57" t="e">
        <f>+N104+N110+N114+N128+N134+N153+N173+N185+N191</f>
        <v>#VALUE!</v>
      </c>
      <c r="W193" s="10">
        <f>+W104+W110+W114+W128+W134+W153+W173+W185+W191</f>
        <v>0</v>
      </c>
    </row>
    <row r="194" ht="14.25"/>
    <row r="195" spans="4:10" ht="14.25">
      <c r="D195" s="58" t="s">
        <v>361</v>
      </c>
      <c r="E195" s="55">
        <f>J195</f>
        <v>0</v>
      </c>
      <c r="H195" s="55">
        <f>+H97+H186+H193</f>
        <v>0</v>
      </c>
      <c r="I195" s="55">
        <f>+I97+I186+I193</f>
        <v>0</v>
      </c>
      <c r="J195" s="55">
        <f>+J97+J186+J193</f>
        <v>0</v>
      </c>
    </row>
    <row r="196" ht="14.25"/>
    <row r="197" spans="12:37" ht="14.25">
      <c r="L197" s="8">
        <f>E190*K197</f>
        <v>0</v>
      </c>
      <c r="N197" s="5">
        <f>E190*M197</f>
        <v>0</v>
      </c>
      <c r="P197" s="6" t="s">
        <v>75</v>
      </c>
      <c r="V197" s="9" t="s">
        <v>362</v>
      </c>
      <c r="Z197" s="6" t="s">
        <v>188</v>
      </c>
      <c r="AJ197" s="11" t="s">
        <v>363</v>
      </c>
      <c r="AK197" s="11" t="s">
        <v>79</v>
      </c>
    </row>
    <row r="198" spans="12:23" ht="14.25">
      <c r="L198" s="56">
        <f>SUM(L195:L197)</f>
        <v>0</v>
      </c>
      <c r="N198" s="57">
        <f>SUM(N195:N197)</f>
        <v>0</v>
      </c>
      <c r="W198" s="10">
        <f>SUM(W195:W197)</f>
        <v>0</v>
      </c>
    </row>
    <row r="199" ht="14.25"/>
    <row r="200" spans="12:23" ht="14.25">
      <c r="L200" s="56">
        <f>+L198</f>
        <v>0</v>
      </c>
      <c r="N200" s="57">
        <f>+N198</f>
        <v>0</v>
      </c>
      <c r="W200" s="10">
        <f>+W198</f>
        <v>0</v>
      </c>
    </row>
    <row r="201" ht="14.25"/>
    <row r="202" spans="12:23" ht="14.25">
      <c r="L202" s="56" t="e">
        <f>+L97+L193+L200</f>
        <v>#VALUE!</v>
      </c>
      <c r="N202" s="57" t="e">
        <f>+N97+N193+N200</f>
        <v>#VALUE!</v>
      </c>
      <c r="W202" s="10">
        <f>+W97+W193+W200</f>
        <v>0</v>
      </c>
    </row>
    <row r="65536" ht="14.25"/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59" customWidth="1"/>
    <col min="2" max="3" width="45.7109375" style="59" customWidth="1"/>
    <col min="4" max="4" width="11.28125" style="60" customWidth="1"/>
    <col min="5" max="16384" width="9.140625" style="11" customWidth="1"/>
  </cols>
  <sheetData>
    <row r="1" spans="1:4" ht="12.75">
      <c r="A1" s="61" t="s">
        <v>0</v>
      </c>
      <c r="B1" s="62"/>
      <c r="C1" s="62"/>
      <c r="D1" s="63" t="s">
        <v>364</v>
      </c>
    </row>
    <row r="2" spans="1:4" ht="12.75">
      <c r="A2" s="61" t="s">
        <v>7</v>
      </c>
      <c r="B2" s="62"/>
      <c r="C2" s="62"/>
      <c r="D2" s="63" t="s">
        <v>365</v>
      </c>
    </row>
    <row r="3" spans="1:4" ht="12.75">
      <c r="A3" s="61" t="s">
        <v>11</v>
      </c>
      <c r="B3" s="62"/>
      <c r="C3" s="62"/>
      <c r="D3" s="63" t="s">
        <v>12</v>
      </c>
    </row>
    <row r="4" spans="1:4" ht="12.75">
      <c r="A4" s="62"/>
      <c r="B4" s="62"/>
      <c r="C4" s="62"/>
      <c r="D4" s="62"/>
    </row>
    <row r="5" spans="1:4" ht="12.75">
      <c r="A5" s="61" t="s">
        <v>366</v>
      </c>
      <c r="B5" s="62"/>
      <c r="C5" s="62"/>
      <c r="D5" s="62"/>
    </row>
    <row r="6" spans="1:4" ht="12.75">
      <c r="A6" s="61"/>
      <c r="B6" s="62"/>
      <c r="C6" s="62"/>
      <c r="D6" s="62"/>
    </row>
    <row r="7" spans="1:4" ht="12.75">
      <c r="A7" s="61"/>
      <c r="B7" s="62"/>
      <c r="C7" s="62"/>
      <c r="D7" s="62"/>
    </row>
    <row r="8" spans="1:4" ht="12.75">
      <c r="A8" s="11" t="s">
        <v>367</v>
      </c>
      <c r="B8" s="64"/>
      <c r="C8" s="65"/>
      <c r="D8" s="66"/>
    </row>
    <row r="9" spans="1:6" ht="12.75">
      <c r="A9" s="67" t="s">
        <v>368</v>
      </c>
      <c r="B9" s="67" t="s">
        <v>369</v>
      </c>
      <c r="C9" s="67" t="s">
        <v>370</v>
      </c>
      <c r="D9" s="68" t="s">
        <v>371</v>
      </c>
      <c r="F9" s="11" t="s">
        <v>372</v>
      </c>
    </row>
    <row r="10" spans="1:4" ht="12.75">
      <c r="A10" s="69"/>
      <c r="B10" s="69"/>
      <c r="C10" s="70"/>
      <c r="D10" s="71"/>
    </row>
    <row r="12" ht="12.75">
      <c r="F12" s="11" t="s">
        <v>373</v>
      </c>
    </row>
    <row r="13" ht="12.75">
      <c r="F13" s="11" t="s">
        <v>373</v>
      </c>
    </row>
    <row r="14" ht="12.75">
      <c r="F14" s="11" t="s">
        <v>373</v>
      </c>
    </row>
    <row r="15" ht="12.75">
      <c r="F15" s="11" t="s">
        <v>373</v>
      </c>
    </row>
    <row r="16" ht="12.75">
      <c r="F16" s="11" t="s">
        <v>373</v>
      </c>
    </row>
    <row r="17" ht="12.75">
      <c r="F17" s="11" t="s">
        <v>373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/>
  <cp:lastPrinted>2016-04-18T11:45:00Z</cp:lastPrinted>
  <dcterms:created xsi:type="dcterms:W3CDTF">1999-04-06T07:39:00Z</dcterms:created>
  <dcterms:modified xsi:type="dcterms:W3CDTF">2020-06-17T09:46:32Z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