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Hárok1" sheetId="1" r:id="rId1"/>
  </sheets>
  <definedNames>
    <definedName name="_xlnm.Print_Area" localSheetId="0">'Hárok1'!$A$1:$R$59,'Hárok1'!$A$62:$R$128,'Hárok1'!$A$130:$R$153,'Hárok1'!$A$156:$R$187,'Hárok1'!$A$189:$R$219</definedName>
  </definedNames>
  <calcPr fullCalcOnLoad="1"/>
</workbook>
</file>

<file path=xl/sharedStrings.xml><?xml version="1.0" encoding="utf-8"?>
<sst xmlns="http://schemas.openxmlformats.org/spreadsheetml/2006/main" count="706" uniqueCount="614">
  <si>
    <t>Viliam Klimáček : BEAT ( každý má svoj rytmus )</t>
  </si>
  <si>
    <t>Brodnianske slávnosti - III. Ročník</t>
  </si>
  <si>
    <t>Umelecká príprava na koncertnú činnosť a reprezentácia mesta Žilina na koncertných vystúpeniach na Slovensku a v zahraničí</t>
  </si>
  <si>
    <t>Pred oponou - za oponou</t>
  </si>
  <si>
    <t>Pamäť architektúry Žiliny - Living ( Unde ) ground</t>
  </si>
  <si>
    <t>Knižnica - súčasť každodenného dňa mesta</t>
  </si>
  <si>
    <t>Žilina na starých mapách</t>
  </si>
  <si>
    <t>Žilinský literárny festival 2012, 9. ročník ( LOCAL/LOCAL )</t>
  </si>
  <si>
    <t>Noc literatúry 2012</t>
  </si>
  <si>
    <t>Večery o ženách, deťoch a mužoch</t>
  </si>
  <si>
    <t>Žilina - Identita mesta</t>
  </si>
  <si>
    <t>Príprava výstavy "Žilina - svojdomov "</t>
  </si>
  <si>
    <t>Zo starých truhlíc dedičstva</t>
  </si>
  <si>
    <t>Miešaný zbor Žilina a PaCoRa Trio : Zborový spev v novom hudobnom šate</t>
  </si>
  <si>
    <t>Medzinárodný festival zborového umenia - ŽILINA VOCE MAGNA 2012</t>
  </si>
  <si>
    <t>22. stredoeurópsky festival koncertného umenia ( SFKU )</t>
  </si>
  <si>
    <t>K 2</t>
  </si>
  <si>
    <t>K 3</t>
  </si>
  <si>
    <t>K 4</t>
  </si>
  <si>
    <t>K 5</t>
  </si>
  <si>
    <t>K 6</t>
  </si>
  <si>
    <t>K 7</t>
  </si>
  <si>
    <t>K 8</t>
  </si>
  <si>
    <t>K 9</t>
  </si>
  <si>
    <t>K 10</t>
  </si>
  <si>
    <t>K 11</t>
  </si>
  <si>
    <t>K 12</t>
  </si>
  <si>
    <t>K 13</t>
  </si>
  <si>
    <t>K 14</t>
  </si>
  <si>
    <t>K 15</t>
  </si>
  <si>
    <t>K 16</t>
  </si>
  <si>
    <t>K 17</t>
  </si>
  <si>
    <t>K 18</t>
  </si>
  <si>
    <t>K 19</t>
  </si>
  <si>
    <t>K 20</t>
  </si>
  <si>
    <t>K 21</t>
  </si>
  <si>
    <t>K 22</t>
  </si>
  <si>
    <t>K 23</t>
  </si>
  <si>
    <t>K 24</t>
  </si>
  <si>
    <t>K 25</t>
  </si>
  <si>
    <t>K 26</t>
  </si>
  <si>
    <t>K 27</t>
  </si>
  <si>
    <t>K 28</t>
  </si>
  <si>
    <t>K 29</t>
  </si>
  <si>
    <t>K 30</t>
  </si>
  <si>
    <t>K 31</t>
  </si>
  <si>
    <t>K 32</t>
  </si>
  <si>
    <t>K 33</t>
  </si>
  <si>
    <t>K 34</t>
  </si>
  <si>
    <t>K 35</t>
  </si>
  <si>
    <t>K 36</t>
  </si>
  <si>
    <t>K 37</t>
  </si>
  <si>
    <t>K 38</t>
  </si>
  <si>
    <t>K 39</t>
  </si>
  <si>
    <t>K 40</t>
  </si>
  <si>
    <t>K 41</t>
  </si>
  <si>
    <t>K 42</t>
  </si>
  <si>
    <t>K 43</t>
  </si>
  <si>
    <t>K 44</t>
  </si>
  <si>
    <t>K 45</t>
  </si>
  <si>
    <t>K 46</t>
  </si>
  <si>
    <t>K 47</t>
  </si>
  <si>
    <t>K 48</t>
  </si>
  <si>
    <t>K 49</t>
  </si>
  <si>
    <t>K 50</t>
  </si>
  <si>
    <t>K 51</t>
  </si>
  <si>
    <t>K 52</t>
  </si>
  <si>
    <t>K 53</t>
  </si>
  <si>
    <t>Kopec a Jama (Hlava a Päta)</t>
  </si>
  <si>
    <t>PechaKucha Night Žilina 2012</t>
  </si>
  <si>
    <t>Memoriál Petra Komačku -  V. ročník - súťaž mladých hendikepovaných fotografov, vydanie publikácie s fotografiami</t>
  </si>
  <si>
    <t>Vydanie katalógu k výstave Róberta Bruna v PGU v Žiline</t>
  </si>
  <si>
    <t>Igor Cvacho - monografia výtvarníka</t>
  </si>
  <si>
    <t>Žilinské mažoretky DIANA - Majstrovstvá Slovenska a Európy</t>
  </si>
  <si>
    <t>?</t>
  </si>
  <si>
    <t>SPOLU BODOV</t>
  </si>
  <si>
    <t>PRIORITY</t>
  </si>
  <si>
    <t>SPOLU</t>
  </si>
  <si>
    <t>Mgr. Šulík</t>
  </si>
  <si>
    <t>Ing. Ničík</t>
  </si>
  <si>
    <t>Gažo</t>
  </si>
  <si>
    <t>JUDr. Hamalová</t>
  </si>
  <si>
    <t>Mgr. art. Benčík</t>
  </si>
  <si>
    <t xml:space="preserve"> Mgr. art. Paliková</t>
  </si>
  <si>
    <t>Mgr. Staríček</t>
  </si>
  <si>
    <t>K 1</t>
  </si>
  <si>
    <t>Dni poľskej kultúry v Žiline - Pierogovanie v Žiline</t>
  </si>
  <si>
    <t>Svet Rómov - 7. ročník kultúrno-spoločenského podujatia pri príležitosti Medzinárodného dňa Rómov</t>
  </si>
  <si>
    <t>Umelecká príprava na koncertnú činnosť</t>
  </si>
  <si>
    <t>Dávnoveké osídlenie žilinskej kotliny</t>
  </si>
  <si>
    <t>Spod Rozsutca</t>
  </si>
  <si>
    <t>Reštaurovanie oltára Marie Loretánskej vo františkánskom kostole sv. Barbory na Hurbanovej ulici v Žiline - I. etapa : reštaurátorský výskum a návrh na reštaurovanie</t>
  </si>
  <si>
    <t>Realizácia výstav fotografií Fotoklubu OBZOR Žilina -MY/4</t>
  </si>
  <si>
    <t>ACTA HUMANICA PRE ŽILINU</t>
  </si>
  <si>
    <t>Žilinský velikáni II</t>
  </si>
  <si>
    <t>Žilina v premenách vekov - dokumentárny film</t>
  </si>
  <si>
    <t>Medzinárodná spevácka súťaž Rudolfa Petráka</t>
  </si>
  <si>
    <t>Podpora práce s deťmi a mládežou</t>
  </si>
  <si>
    <t>Jam Sessions</t>
  </si>
  <si>
    <t>Žilinčania po 800 (+5 ) rokoch</t>
  </si>
  <si>
    <t>Jazz v Žiline</t>
  </si>
  <si>
    <t>Koncert starej hudby - Musica Testuda Slovaca</t>
  </si>
  <si>
    <t>Medzinárodné kultúrno-duchovné inšpirácie ( 4. ročník )</t>
  </si>
  <si>
    <t>Bibliografia periodickej tlače vydávanej v Žiline od Rakúsko-Uhorska do roku 2010 a Prehľad o elektronických masmédiách v Žiline v historickej časovej postupnosti</t>
  </si>
  <si>
    <t>Najmilší koncert roka</t>
  </si>
  <si>
    <t>Spomienky na Žilinu - III. Diel</t>
  </si>
  <si>
    <t>ŽILINA VOCE MAGNA, Medzinárodný Festival Zborového Umenia v Žiline</t>
  </si>
  <si>
    <t>Bábkový animovaný film Jeseň</t>
  </si>
  <si>
    <t>Poznávame Slovensko 2012</t>
  </si>
  <si>
    <t xml:space="preserve">Pouličné divadlo - Dcéra žilinského kata </t>
  </si>
  <si>
    <t>Spievanky s KASAVOU</t>
  </si>
  <si>
    <t>Medzinárodný festival animovaných filmov</t>
  </si>
  <si>
    <t>Žilinské lúštiteľské prebory</t>
  </si>
  <si>
    <t>Bambiriáda 2012 - nadšenie a skúsenosť menia život</t>
  </si>
  <si>
    <t>Európsky týždeň mobility</t>
  </si>
  <si>
    <t>20. výročie Detského orchestra</t>
  </si>
  <si>
    <t>Nedeľné matiné pre deti a rodičov - cyklus koncertov</t>
  </si>
  <si>
    <t>KULTÚRA</t>
  </si>
  <si>
    <t>ŽIADANÁ SUMA (€)</t>
  </si>
  <si>
    <t>NÁZOV PROJEKTU</t>
  </si>
  <si>
    <t>ŽIADATEĽ</t>
  </si>
  <si>
    <t>Č. PROJEKTU</t>
  </si>
  <si>
    <t>SUMA Z ROZPOČTU :</t>
  </si>
  <si>
    <t>MESTO ŽILINA - VYHODNOTENIE GRANTOV 2012</t>
  </si>
  <si>
    <t xml:space="preserve">OBLASŤ : </t>
  </si>
  <si>
    <t>SCHVÁLENÁ SUMA CELKOM</t>
  </si>
  <si>
    <t>BOD. PRIEMER</t>
  </si>
  <si>
    <t>Hudobné centrum Bratislava</t>
  </si>
  <si>
    <t>ZŠ Námestie mladosti, Žilina</t>
  </si>
  <si>
    <t>Mestské divadlo Žilina -  FS Rozsutec</t>
  </si>
  <si>
    <t>ANČA, o.z., Bratislava</t>
  </si>
  <si>
    <t>Mestské divadlo Žilina</t>
  </si>
  <si>
    <t>Región Beskydy, z.p.o. Žilina</t>
  </si>
  <si>
    <t>Považská galéria umenia Žilina</t>
  </si>
  <si>
    <t>Nadácia POLIS</t>
  </si>
  <si>
    <t>Považské múzeum v Žiline</t>
  </si>
  <si>
    <t>Bábkové divadlo Žilina</t>
  </si>
  <si>
    <t>Spoločnosť priateľov detí z detských domovov</t>
  </si>
  <si>
    <t>Art-forum pre literatúru n. o. Žilina</t>
  </si>
  <si>
    <t>KACHUNA</t>
  </si>
  <si>
    <t>OZ Miešaný zbor Žilina</t>
  </si>
  <si>
    <t>Katedra hudby, FHV ŽU</t>
  </si>
  <si>
    <t>Truc sphérique, KC Stanica Žilina - Záriečie</t>
  </si>
  <si>
    <t>Štátny komorný orchester Žilina</t>
  </si>
  <si>
    <t>Konzervatórium J.M. Hurbana, Žilina</t>
  </si>
  <si>
    <t>Zbor Žilincov</t>
  </si>
  <si>
    <t>LÚČ, Domov sociálnych služieb</t>
  </si>
  <si>
    <t>OZ Mulica Žilina</t>
  </si>
  <si>
    <t>Peter Pikna</t>
  </si>
  <si>
    <t>OZ Gig, Žilina</t>
  </si>
  <si>
    <t>Tanečné divadlo Alternatív Žilina</t>
  </si>
  <si>
    <t>Duchovná správa kostola sv. Barbory, Žilina</t>
  </si>
  <si>
    <t>Rada mládeže Žilinského kraja</t>
  </si>
  <si>
    <t>ZUŠ Ferka Špániho, Žilina</t>
  </si>
  <si>
    <t>Športový klub CENTAURA</t>
  </si>
  <si>
    <t>Ing. arch. Dušan Mellner</t>
  </si>
  <si>
    <t>Ing. arch. Ľudovít Kupkovič, Žilina</t>
  </si>
  <si>
    <t>Spevácky zbor Máj mesta Žilina</t>
  </si>
  <si>
    <t>OZ Hudobné divadlo Eden, Žilina</t>
  </si>
  <si>
    <t>Krajská knižnica v Žiline</t>
  </si>
  <si>
    <t>FACTA NON VERBA, Žilina</t>
  </si>
  <si>
    <t>DOMKA, Združenie saleziánskej mládeže, stredisko Žilina</t>
  </si>
  <si>
    <t>ALL SERVICE, s.r.o., Žilina</t>
  </si>
  <si>
    <t>Ing. Tomáš Stanko - INFINITY studio, Piešťany</t>
  </si>
  <si>
    <t>OZ POLONUS</t>
  </si>
  <si>
    <t>OZ Fotoklub OBZOR Žilina</t>
  </si>
  <si>
    <t>Cirkevný zbor Evanjelickej cirkvi a.v. na Slovensku, Žilina</t>
  </si>
  <si>
    <t>Slovenský zväz hádankárov a krížovkárov, krúžok Žilinci</t>
  </si>
  <si>
    <t>Združenie rómskych detí a mládeže</t>
  </si>
  <si>
    <t>OZ KASAVA, Žilina</t>
  </si>
  <si>
    <t>Spolok Žilinské mažoretky Diana</t>
  </si>
  <si>
    <t>Cont Art - združenie výtvarných umelcov, Ovčiarsko</t>
  </si>
  <si>
    <t>Ing. Tomáš Pňaček - dokumentárna tvorba</t>
  </si>
  <si>
    <t>Katedra pedagogických štúdií, FHV ŽU</t>
  </si>
  <si>
    <t>Martin Smatana, Žilina</t>
  </si>
  <si>
    <t>ŠPORT</t>
  </si>
  <si>
    <t>Ing. Štrba</t>
  </si>
  <si>
    <t>Mgr. Kašša</t>
  </si>
  <si>
    <t>Kostolný</t>
  </si>
  <si>
    <t>Badžgoň</t>
  </si>
  <si>
    <t>Tichý</t>
  </si>
  <si>
    <t>Mgr. Brezáni</t>
  </si>
  <si>
    <t>Kekeli</t>
  </si>
  <si>
    <t>BODOVÝ PRIEMER</t>
  </si>
  <si>
    <t>Š 1</t>
  </si>
  <si>
    <t>Odvodnenie tenisových dvorcov</t>
  </si>
  <si>
    <t>Š 2</t>
  </si>
  <si>
    <t>Škola korčuľovania na ľade</t>
  </si>
  <si>
    <t>Š 3</t>
  </si>
  <si>
    <t>Školička korčuľovania pre širokú verejnosť</t>
  </si>
  <si>
    <t>Š 4</t>
  </si>
  <si>
    <t>Krasokorčuľovaní k radosti zo športu</t>
  </si>
  <si>
    <t>Š 5</t>
  </si>
  <si>
    <t>Žilina dnes oslavuje, na ľade sa korčuľuje</t>
  </si>
  <si>
    <t>Š 6</t>
  </si>
  <si>
    <t>Nákup materiálu pre lyžiarsky klub VICTORY Žilina</t>
  </si>
  <si>
    <t>Š 7</t>
  </si>
  <si>
    <t>Nábor nových členov do futbalového oddielu TJ Považský Chlmec, jeho činnosť a podpora aktivít družstiev žiaci, dorast, muži</t>
  </si>
  <si>
    <t>Š 8</t>
  </si>
  <si>
    <t>XVIII: ročník festivalu VYSOKÉ HORY 2012</t>
  </si>
  <si>
    <t>Š 9</t>
  </si>
  <si>
    <t>Zabezpečenie pravidelnej pohybovej prípravy detí vo veku 4-10 rokov a cvičenie detí priamo v priestoroch škôlky a v telocvični základnej školy</t>
  </si>
  <si>
    <t>Š 10</t>
  </si>
  <si>
    <t>Výchova a záujmová činnosť mládeže</t>
  </si>
  <si>
    <t>Š 11</t>
  </si>
  <si>
    <t>Užitočné využitie voľného času detí a mládeže v prírode</t>
  </si>
  <si>
    <t>Š 12</t>
  </si>
  <si>
    <t>Zdravé deti - zdravá budúcnosť</t>
  </si>
  <si>
    <t>Š 13</t>
  </si>
  <si>
    <t>Vytvárame deťom priestor pre hru</t>
  </si>
  <si>
    <t>Š 14</t>
  </si>
  <si>
    <t>Žilinská "sedemstovka"</t>
  </si>
  <si>
    <t>Š 15</t>
  </si>
  <si>
    <t>Rozvoj mládežníckeho volejbalu v Žiline</t>
  </si>
  <si>
    <t>Š 16</t>
  </si>
  <si>
    <t>Prímestské tábory</t>
  </si>
  <si>
    <t>Š 17</t>
  </si>
  <si>
    <t>Kultúra športu a podmienky športovania</t>
  </si>
  <si>
    <t>Š 18</t>
  </si>
  <si>
    <t>3. ročník " Žilinská IN-LINE korčuľa"</t>
  </si>
  <si>
    <t>Š 19</t>
  </si>
  <si>
    <t>Žilinská 50-tka a 15-tka - diaľkový turistický pochod a cykloturistický okruh okolím Žiliny 3. ročník</t>
  </si>
  <si>
    <t>Š 20</t>
  </si>
  <si>
    <t xml:space="preserve">Vyhliadková plocha - tribúna - Straník </t>
  </si>
  <si>
    <t>Š 21</t>
  </si>
  <si>
    <t>Športové hry Terchová 2012</t>
  </si>
  <si>
    <t>Š 22</t>
  </si>
  <si>
    <t xml:space="preserve">Medzinárodná súťaž Mesta Žiliny v tlaku na lavičke - Žilina  </t>
  </si>
  <si>
    <t>Š 23</t>
  </si>
  <si>
    <t>Fatranský MTB maratón 2012</t>
  </si>
  <si>
    <t>Š 24</t>
  </si>
  <si>
    <t>Činnosť Olympijského klubu Žilina v roku 2012</t>
  </si>
  <si>
    <t>Š 25</t>
  </si>
  <si>
    <t>14. ročník triatlonu a preteky triatlonových nádejí</t>
  </si>
  <si>
    <t>Š 26</t>
  </si>
  <si>
    <t>CROSSFITT Park Pilates Žilina</t>
  </si>
  <si>
    <t>Š 27</t>
  </si>
  <si>
    <t>21. festival v minibasketbale - Žilina 2012</t>
  </si>
  <si>
    <t>Š 28</t>
  </si>
  <si>
    <t>Skočíme si po zdravie</t>
  </si>
  <si>
    <t>Š 29</t>
  </si>
  <si>
    <t>Mládež v pohybe</t>
  </si>
  <si>
    <t>Š 30</t>
  </si>
  <si>
    <t>Beh do strečianskych hradných schodov - podpora 16. ročníka masového športového podujatia</t>
  </si>
  <si>
    <t>Š 31</t>
  </si>
  <si>
    <t>Atlatický klub Žilina - Bežecká liga Žiliny - 31. ročník</t>
  </si>
  <si>
    <t>Š 32</t>
  </si>
  <si>
    <t>XVIII. Ročník Memoriál Jozefa Gabčíka</t>
  </si>
  <si>
    <t>Š 33</t>
  </si>
  <si>
    <t>Žilinská mestská basketbalová liga 2012</t>
  </si>
  <si>
    <t>Š 34</t>
  </si>
  <si>
    <t>STREETBALL proti rakovine</t>
  </si>
  <si>
    <t>Š 35</t>
  </si>
  <si>
    <t>Žilinská šachová škola 2012</t>
  </si>
  <si>
    <t>Š 36</t>
  </si>
  <si>
    <t>Lyžiarska turistická trasa Jánošíkovým krajom</t>
  </si>
  <si>
    <t>Š 37</t>
  </si>
  <si>
    <t>Do formy 2012</t>
  </si>
  <si>
    <t>Š 38</t>
  </si>
  <si>
    <t>Zlepšenie prostredia ostatných návštevníkov</t>
  </si>
  <si>
    <t>Š 39</t>
  </si>
  <si>
    <t>Pomáhať a chrániť</t>
  </si>
  <si>
    <t>Š 40</t>
  </si>
  <si>
    <t>RAFT 2012 - karneval na vode pre širokú verejnosť</t>
  </si>
  <si>
    <t>Š 41</t>
  </si>
  <si>
    <t>Športová olympiáda</t>
  </si>
  <si>
    <t>Š 42</t>
  </si>
  <si>
    <t>Fatranská mikrobasketbalová liga - V. ročník</t>
  </si>
  <si>
    <t>Š 43</t>
  </si>
  <si>
    <t>Školské majstrovstvá vo futsale žiakov a juniorov</t>
  </si>
  <si>
    <t>Š 44</t>
  </si>
  <si>
    <t>Vytvorenie detského športového ihriska v ZŠ Ul. Slovenských dobrovoľníkov, Žilina</t>
  </si>
  <si>
    <t>Š 45</t>
  </si>
  <si>
    <t>Letné detské športové tábory</t>
  </si>
  <si>
    <t>Š 46</t>
  </si>
  <si>
    <t>Aj ja chcem byť hasičom</t>
  </si>
  <si>
    <t>Š 47</t>
  </si>
  <si>
    <t>Rekonštrukcia verejných toaliet na Vodnom diele Žilina</t>
  </si>
  <si>
    <t>Š 48</t>
  </si>
  <si>
    <t>Rozšírenie šatní a skriniek na Vodnom diele Žilina</t>
  </si>
  <si>
    <t>Š 49</t>
  </si>
  <si>
    <t>Decká, poďte s nami na Stumpel cup !</t>
  </si>
  <si>
    <t>Š 50</t>
  </si>
  <si>
    <t>Zumba Day  Maratón Žilina</t>
  </si>
  <si>
    <t>Š 51</t>
  </si>
  <si>
    <t>Žilina Bowl 2012</t>
  </si>
  <si>
    <t>Š 52</t>
  </si>
  <si>
    <t>Európsky pohár v cyklistike zdravotne postihnutých - Vrátna</t>
  </si>
  <si>
    <t>Š 53</t>
  </si>
  <si>
    <t>2. ročník športového dňa nepočujúcich</t>
  </si>
  <si>
    <t>Š 54</t>
  </si>
  <si>
    <t>BIG JUMP EXHIBITION 2012</t>
  </si>
  <si>
    <t>Š 55</t>
  </si>
  <si>
    <t>Gymnastika pre deti a mládež formou hry</t>
  </si>
  <si>
    <t>Š 56</t>
  </si>
  <si>
    <t>Grand Prix Žilina v karate - turnaj v karate pre všetky vekové kategórie od 5. rokov</t>
  </si>
  <si>
    <t>Š 57</t>
  </si>
  <si>
    <t>Organizačné zabezpečenie Medzinárodných atletických pretekov v Žiline a podpora športovo založených detí a mládeže mesta Žilina</t>
  </si>
  <si>
    <t>Š 58</t>
  </si>
  <si>
    <t>Softbalový turnaj známych osobností 2012</t>
  </si>
  <si>
    <t>Š 59</t>
  </si>
  <si>
    <t>Samuel Hruška - motokáry sezóna 2012</t>
  </si>
  <si>
    <t>Š 60</t>
  </si>
  <si>
    <t>Cena Slovenska - 700 rokov Žiliny</t>
  </si>
  <si>
    <t>Š 61</t>
  </si>
  <si>
    <t>SPEEDMINTONOM ku zdravšej mládeži - zorganizovanie celomestskej súťaže</t>
  </si>
  <si>
    <t>Š 62</t>
  </si>
  <si>
    <t xml:space="preserve">Futbal, deti a mládež </t>
  </si>
  <si>
    <t>Š 63</t>
  </si>
  <si>
    <t>Turnaj v Thajskom boxe</t>
  </si>
  <si>
    <t>KPŠ Nereus Žilina</t>
  </si>
  <si>
    <t>OZ Naše Vranie</t>
  </si>
  <si>
    <t>Cyklistický spolok Žilina</t>
  </si>
  <si>
    <t>ŠK CYKLOPOZITÍV Žilina</t>
  </si>
  <si>
    <t>Klub karate Žilina</t>
  </si>
  <si>
    <t xml:space="preserve">ŽU, Ústav telesnej výchovy </t>
  </si>
  <si>
    <t>OZ Paraglidingový klub X</t>
  </si>
  <si>
    <t>Región Beskydy,z.p.o. Žilina</t>
  </si>
  <si>
    <t>Vanda Iljašková, BADEDEM, Žilina</t>
  </si>
  <si>
    <t>Gymnasticko-trampolínový klub Žilina</t>
  </si>
  <si>
    <t>Olympijský klub Žilina</t>
  </si>
  <si>
    <t>Atletický klub Žilina</t>
  </si>
  <si>
    <t>Žilinský športový klub , Žilina</t>
  </si>
  <si>
    <t>Klub vojenských výsadkárov Žilina</t>
  </si>
  <si>
    <t>Centrum nepočujúcich ANEPS, Žilina</t>
  </si>
  <si>
    <t xml:space="preserve">ŠK -  ŽU, OZ Žilina </t>
  </si>
  <si>
    <t>TJ Sokol , Žilina</t>
  </si>
  <si>
    <t>Žilina Warriors, o.z.</t>
  </si>
  <si>
    <t>FK Trnové</t>
  </si>
  <si>
    <t>TJ Sokol, Žilina</t>
  </si>
  <si>
    <t>TJ TATRAN Bytčica</t>
  </si>
  <si>
    <t>HOGO, s.r.o., Žilina</t>
  </si>
  <si>
    <t>KST Stavomat SK- Stavbár Žilina</t>
  </si>
  <si>
    <t>Jánošíkov kraj, n.o., Žilina</t>
  </si>
  <si>
    <t>JUDr.Roman Jantošík, Žilina</t>
  </si>
  <si>
    <t>ŠK JUVENTA Žilina</t>
  </si>
  <si>
    <t>ZŠ Ul. Slovenských dobrovoľníkov, Žilina</t>
  </si>
  <si>
    <t>Klub Značkár Žilina</t>
  </si>
  <si>
    <t>Oddiel džudo TJ Mladosť, Žilina</t>
  </si>
  <si>
    <t>Lyžiarsky klub VICTORY Žilina</t>
  </si>
  <si>
    <t>Tenisový klub Žilina</t>
  </si>
  <si>
    <t>ZŠ Jarná, Žilina</t>
  </si>
  <si>
    <t xml:space="preserve">Bohdan Iljaško, Mládežnícky basketbalový klub VICTORIA Žilina, </t>
  </si>
  <si>
    <t>DHZ Žilina - Trnové</t>
  </si>
  <si>
    <t>UNIVERSAL MEDIA, s.r.o., Žilina</t>
  </si>
  <si>
    <t xml:space="preserve">TJ Považský Chlmec - futbalový oddiel </t>
  </si>
  <si>
    <t>ZŠ s MŠ Školská, Žilina</t>
  </si>
  <si>
    <t>TJ Mladosť Žilina - šachový oddiel</t>
  </si>
  <si>
    <t>Žilinský vysokohorský klub Žilina</t>
  </si>
  <si>
    <t>Kraso klub Žilina</t>
  </si>
  <si>
    <t>SAMAD, s.r.o., Žilina</t>
  </si>
  <si>
    <t>TJ Bánová</t>
  </si>
  <si>
    <t>DHZ Bytčica</t>
  </si>
  <si>
    <t>Ing. Andrea Schmidt, Žilina</t>
  </si>
  <si>
    <t>Futsal SK - STRED, Žilina</t>
  </si>
  <si>
    <t>Academic ŽU Žilina</t>
  </si>
  <si>
    <t>Spojená škola Kráľovnej pokoja - ZŠ sv. Cyrila a Metoda</t>
  </si>
  <si>
    <t>God Mat, s.r.o., Žilina</t>
  </si>
  <si>
    <t>Mozoláni training sport agensy, Žilina</t>
  </si>
  <si>
    <t>Futbalový klub Zástranie</t>
  </si>
  <si>
    <t>ŠK Makroteam Žilina</t>
  </si>
  <si>
    <t>Športcentrum Žilina</t>
  </si>
  <si>
    <t>Figure skating klub Žilina</t>
  </si>
  <si>
    <t>Park Pilates štúdio Žilina</t>
  </si>
  <si>
    <t>Ares gym, Žilina</t>
  </si>
  <si>
    <t>Ing. arch. Maňák</t>
  </si>
  <si>
    <t>Mgr. Čellár</t>
  </si>
  <si>
    <t>Ing. Janušek</t>
  </si>
  <si>
    <t>Smikoňová</t>
  </si>
  <si>
    <t>Ing. Malá</t>
  </si>
  <si>
    <t>Ing. Marko</t>
  </si>
  <si>
    <t>Ing. Žilinčár</t>
  </si>
  <si>
    <t>Z 1</t>
  </si>
  <si>
    <t>Revitalizácia Lesoparku Chrasť v meste Žilina</t>
  </si>
  <si>
    <t>Z 3</t>
  </si>
  <si>
    <t>Prvé verejné venčisko psíkov v Žiline na Solinkách</t>
  </si>
  <si>
    <t>Z 18</t>
  </si>
  <si>
    <t>Nábrežie Rajčianky II.</t>
  </si>
  <si>
    <t>450</t>
  </si>
  <si>
    <t>Z 17</t>
  </si>
  <si>
    <t>Naučme sa triediť odpad-pomôžeme prírode</t>
  </si>
  <si>
    <t>1785</t>
  </si>
  <si>
    <t>Z 14</t>
  </si>
  <si>
    <t>Kalokagatia v praxi</t>
  </si>
  <si>
    <t>2500</t>
  </si>
  <si>
    <t>Z 7</t>
  </si>
  <si>
    <t>Zelená pre naše mesto</t>
  </si>
  <si>
    <t>Z 10</t>
  </si>
  <si>
    <t xml:space="preserve">Projekt detské ihrisko </t>
  </si>
  <si>
    <t>Z 11</t>
  </si>
  <si>
    <t>Miesto oddychu</t>
  </si>
  <si>
    <t>Z 15</t>
  </si>
  <si>
    <t>Minizoo v meste Žilina</t>
  </si>
  <si>
    <t>2499</t>
  </si>
  <si>
    <t>Z 5</t>
  </si>
  <si>
    <t>Rekonštrukcia a modernizácia detského ihriska</t>
  </si>
  <si>
    <t>Z 13</t>
  </si>
  <si>
    <t>Cyklodielňa Recykel</t>
  </si>
  <si>
    <t>Z 9</t>
  </si>
  <si>
    <t>Vybudovanie detského ihriska v areáli TJ Zádubnie</t>
  </si>
  <si>
    <t>Z 6</t>
  </si>
  <si>
    <t>Rekultivácia atletickej dráhy-aktívna oddychová zóna v Žiline</t>
  </si>
  <si>
    <t>Z 19</t>
  </si>
  <si>
    <t>Rozvoj kultúry a športu v areáli vodného slalomu a zjazdu pod Dubňom</t>
  </si>
  <si>
    <t>3500</t>
  </si>
  <si>
    <t>Z 12</t>
  </si>
  <si>
    <t>Renovácia Literárneho parčíka pri Krajskej knižnici v Žiline</t>
  </si>
  <si>
    <t>770</t>
  </si>
  <si>
    <t>Z 16</t>
  </si>
  <si>
    <t>Jarná krása - výstava s medzinárodnou účasťou</t>
  </si>
  <si>
    <t>1925</t>
  </si>
  <si>
    <t>Z 4</t>
  </si>
  <si>
    <t>Zelenaj sa záhrada</t>
  </si>
  <si>
    <t>Z 8</t>
  </si>
  <si>
    <t>Revitalizácia oddychovej zóny v nádvorí Považskej galérie umenia</t>
  </si>
  <si>
    <t>Z 2</t>
  </si>
  <si>
    <t>Žilinská lavička</t>
  </si>
  <si>
    <t>Z 20</t>
  </si>
  <si>
    <t>Oddychová zóna TERRA ACADEMICA</t>
  </si>
  <si>
    <t>2450</t>
  </si>
  <si>
    <t>PhDr. Mgr.Brezovská</t>
  </si>
  <si>
    <t>Mgr. Straňáková</t>
  </si>
  <si>
    <t>Bc. Groma</t>
  </si>
  <si>
    <t>Mgr. Ing. Ničík</t>
  </si>
  <si>
    <t>PhDr. Domanický</t>
  </si>
  <si>
    <t>Mgr. Grúň</t>
  </si>
  <si>
    <t>PhDr. Muchová</t>
  </si>
  <si>
    <t>Žena, prsník a dieťa Podtitul: Načo sú ženám prsia?</t>
  </si>
  <si>
    <t>Prevencia drogovej závislosti mládeže na školách</t>
  </si>
  <si>
    <t>Po stopách Odyssea - Jašidielňa 2012</t>
  </si>
  <si>
    <t>Nízkoprahový mládežnícky klub Escape</t>
  </si>
  <si>
    <t>REEDUKÁCIA ZRAKU</t>
  </si>
  <si>
    <t>2. ročník spoločenského posedenia</t>
  </si>
  <si>
    <t>Canis a Hipo centrum Divina - otvorené pre všetky deti a mladých ľudí Žiliny, ktorí to potrebujú!</t>
  </si>
  <si>
    <t>Dni nádeje 2012</t>
  </si>
  <si>
    <t>Zelená pre seniorov</t>
  </si>
  <si>
    <t>Detský tábor - Panna Orleánska</t>
  </si>
  <si>
    <t>"Nezvyčajný víkend"</t>
  </si>
  <si>
    <t>Kto netvorí je "netvor".</t>
  </si>
  <si>
    <t>Zdravý občan - Zdravé mesto III. ročník</t>
  </si>
  <si>
    <t>6. ročník Kultúrno-športový deň, detí, mládeže, seniorov smerujúci k zlepšeniu medzigeneračného spolužitia</t>
  </si>
  <si>
    <t>Starí a mladí spolu</t>
  </si>
  <si>
    <t>Tolerancia v každom veku</t>
  </si>
  <si>
    <t>Pomoc zdravotne postihnutých</t>
  </si>
  <si>
    <t>Eye Opener</t>
  </si>
  <si>
    <t>Rozšírenie aktivít rodinného centra aj pre seniorov</t>
  </si>
  <si>
    <t>Rozvoj a propagácia dobrovoľníctva v sociálnych službách v Žiline</t>
  </si>
  <si>
    <t>Učím sa šiť.</t>
  </si>
  <si>
    <t>Bratislavská cesta - krátky film</t>
  </si>
  <si>
    <t>Umenie lieči / 2012</t>
  </si>
  <si>
    <t>Vieme sa navzájom tolerovať a spoločne žiť</t>
  </si>
  <si>
    <t>Aktívne starnutie - zlepšovanie kvality života seniorov, podpora aktivít k zlepšeniu medzigeneračného spolužitia a ich účasti na živote v meste Žilina bez ohľadu na vek</t>
  </si>
  <si>
    <t>Pod jednou strechou</t>
  </si>
  <si>
    <t>Stretnutie veteránov výsadkového vojska SR a ČR 2012</t>
  </si>
  <si>
    <t xml:space="preserve"> </t>
  </si>
  <si>
    <t>SZ 20</t>
  </si>
  <si>
    <t>SZ 6</t>
  </si>
  <si>
    <t>SZ 12</t>
  </si>
  <si>
    <t>SZ 13</t>
  </si>
  <si>
    <t>SZ 18</t>
  </si>
  <si>
    <t>SZ 19</t>
  </si>
  <si>
    <t>SZ 8</t>
  </si>
  <si>
    <t>SZ 14</t>
  </si>
  <si>
    <t>SZ 27</t>
  </si>
  <si>
    <t>SZ 2</t>
  </si>
  <si>
    <t>SZ 22</t>
  </si>
  <si>
    <t>SZ 23</t>
  </si>
  <si>
    <t>SZ 3</t>
  </si>
  <si>
    <t>SZ 10</t>
  </si>
  <si>
    <t>SZ 4</t>
  </si>
  <si>
    <t>SZ 24</t>
  </si>
  <si>
    <t>SZ 15</t>
  </si>
  <si>
    <t>SZ 11</t>
  </si>
  <si>
    <t>SZ 9</t>
  </si>
  <si>
    <t>SZ 21</t>
  </si>
  <si>
    <t>SZ 26</t>
  </si>
  <si>
    <t>SZ 25</t>
  </si>
  <si>
    <t>SZ 16</t>
  </si>
  <si>
    <t>SZ 1</t>
  </si>
  <si>
    <t>SZ 17</t>
  </si>
  <si>
    <t>SZ 7</t>
  </si>
  <si>
    <t>SZ 5</t>
  </si>
  <si>
    <t>Mgr. Fiabáne</t>
  </si>
  <si>
    <t>Ing. Marček</t>
  </si>
  <si>
    <t>Mudr. Hudcovský</t>
  </si>
  <si>
    <t>Kosa</t>
  </si>
  <si>
    <t>Mišík</t>
  </si>
  <si>
    <t>Mgr. Striššová</t>
  </si>
  <si>
    <t>Mgr. Strýčková</t>
  </si>
  <si>
    <t>Žilinský literárny festival 2012 v Nadácii POLIS (9. ročník)</t>
  </si>
  <si>
    <t>NATURA, BONA FORTUNA</t>
  </si>
  <si>
    <t>Stanica Žilina - Záriečie / vzdelávacie kalendárium 2012</t>
  </si>
  <si>
    <t>Ekotopfilm TOUR Slovensko - Prehliadka víťazných filmov XXXIX. Medzinárodného festivalu filmov o trvalo udržateľnom rozvoji Ekotopfilm 2012</t>
  </si>
  <si>
    <t>ROZUMIEME SVETU</t>
  </si>
  <si>
    <t>Zdokonaľujeme sa vo vedomostiach o histórii Slovenska/2012</t>
  </si>
  <si>
    <t>SNOEZELEN PRE ŽIAKOV A DETI S AUTIZMOM</t>
  </si>
  <si>
    <t>Slovensko je naša učebňa - učíme sa cestovaním po našej krajine</t>
  </si>
  <si>
    <t>Ako lepšie zvládať úskalia žiakov s poruchami učenia</t>
  </si>
  <si>
    <t>Kurz mladých ochrancov prírody</t>
  </si>
  <si>
    <t>Veľké prazdninové dobrodružstvo</t>
  </si>
  <si>
    <t>Žilina v spomienkach študentov Univerzity tretieho veku</t>
  </si>
  <si>
    <t>Využitie interaktívnej tabule pri rozvoji predčitateľskej a počítačovej gramotnosti detí predškolského veku</t>
  </si>
  <si>
    <t>"Kultúrou školy k spríjemneniu vzdelávania"</t>
  </si>
  <si>
    <t>Počítačová a jazyková gramotnosť - brána do sveta</t>
  </si>
  <si>
    <t>Vzdelávaním k svojmu rastu</t>
  </si>
  <si>
    <t>Angličtina pre najmenších (5.-7. ročné deti)</t>
  </si>
  <si>
    <t>Kreatívne učenie v letnej triede pre naše deti</t>
  </si>
  <si>
    <t>Počítač pre mamu. Rozvoj digitálnej gramotnosti mamičiek na materskej dovolenke.</t>
  </si>
  <si>
    <t>Angličtina spája generácie a Európu</t>
  </si>
  <si>
    <t>Dedenie, dedičstvo, dedičské konanie - prednášky</t>
  </si>
  <si>
    <t>English is Easy</t>
  </si>
  <si>
    <t>2. ročník fotografického workshopu pre mladých fotografov vo veku 12-16 rokov</t>
  </si>
  <si>
    <t>Labyrint - nové aktivity</t>
  </si>
  <si>
    <t>Hudbou k srdcu detí</t>
  </si>
  <si>
    <t>Rádio X 2012</t>
  </si>
  <si>
    <t>V 11</t>
  </si>
  <si>
    <t>V 1</t>
  </si>
  <si>
    <t>V 20</t>
  </si>
  <si>
    <t>V 16</t>
  </si>
  <si>
    <t>V 2</t>
  </si>
  <si>
    <t>V 18</t>
  </si>
  <si>
    <t>V 19</t>
  </si>
  <si>
    <t>V 23</t>
  </si>
  <si>
    <t>V 3</t>
  </si>
  <si>
    <t>V 22</t>
  </si>
  <si>
    <t>V 14</t>
  </si>
  <si>
    <t>V 6</t>
  </si>
  <si>
    <t>V 9</t>
  </si>
  <si>
    <t>V 10</t>
  </si>
  <si>
    <t>V 7</t>
  </si>
  <si>
    <t>V 4</t>
  </si>
  <si>
    <t>V 12</t>
  </si>
  <si>
    <t>V 13</t>
  </si>
  <si>
    <t>V 27</t>
  </si>
  <si>
    <t>V 5</t>
  </si>
  <si>
    <t>V 8</t>
  </si>
  <si>
    <t>V 17</t>
  </si>
  <si>
    <t>V 15</t>
  </si>
  <si>
    <t>V 25</t>
  </si>
  <si>
    <t>V 26</t>
  </si>
  <si>
    <t>V 24</t>
  </si>
  <si>
    <t>PROSTREDIE MESTA A ZELEŇ</t>
  </si>
  <si>
    <t>SOCIÁLNA A ZDRAVOTNÁ</t>
  </si>
  <si>
    <t>VZDELÁVANIE</t>
  </si>
  <si>
    <t>Pro Apex s.r.o. Žilina</t>
  </si>
  <si>
    <t>K-7 Psovodi</t>
  </si>
  <si>
    <t xml:space="preserve">Materská škola J. Borodáča, Žilina </t>
  </si>
  <si>
    <t>Detské sanatórium -Jasle Veľká Okružná</t>
  </si>
  <si>
    <t>Žilinská Univerzita v Žiline</t>
  </si>
  <si>
    <t>OZ Turistický štvorček</t>
  </si>
  <si>
    <t>TJ Hviezda Zádubnie</t>
  </si>
  <si>
    <t>Materská škola Hollého, Žilina</t>
  </si>
  <si>
    <t>Základná škola Martinská Žilina</t>
  </si>
  <si>
    <t>Základná škola Námestie mladosti,Žilina</t>
  </si>
  <si>
    <t>Centrum voľného času Spektrum Žilina</t>
  </si>
  <si>
    <t>OZ Malá Fatra</t>
  </si>
  <si>
    <t>Spojená škola Kráľovnej pokoja, Žilina</t>
  </si>
  <si>
    <t>OZ Papavero</t>
  </si>
  <si>
    <t>Žilinský klub vodákov</t>
  </si>
  <si>
    <t>Katarína Janíková</t>
  </si>
  <si>
    <t>Kláštor kapucínov Žilina</t>
  </si>
  <si>
    <t>ALL SERVICE, s.r.o.</t>
  </si>
  <si>
    <t>Centrum voľného času Horný Val 24</t>
  </si>
  <si>
    <t>Klub vojenských výsadkárov oblasti Žilina</t>
  </si>
  <si>
    <t>Klub Abstinentov Žilina, o.z.</t>
  </si>
  <si>
    <t xml:space="preserve">Dom Matice slovenskej </t>
  </si>
  <si>
    <t>K-7 Psovodi - záchranári Slovenskej republiky, o. z.</t>
  </si>
  <si>
    <t>Občianske združenie Rodinná Rozprávka</t>
  </si>
  <si>
    <t>O.z. Občania v akcii, miestna organizácia Žilina Solinky</t>
  </si>
  <si>
    <t>Cirkev bratská</t>
  </si>
  <si>
    <t>Nadácia Krajina harmónie</t>
  </si>
  <si>
    <t>OZ Stopy</t>
  </si>
  <si>
    <t>Nadácia LÚČ v Žiline</t>
  </si>
  <si>
    <t>Slovenský zväz zdravotne postihnutých</t>
  </si>
  <si>
    <t>Základná organizácia Jednoty dôchodcov na Slovensku v Žiline</t>
  </si>
  <si>
    <t>Občianske združenie - Country senior skupina - PRIATELIA</t>
  </si>
  <si>
    <t>Únia nevidiacich a slabozrakých Slovenska, Krajské stredisko Žilina</t>
  </si>
  <si>
    <t>Centrum nepočujúcich ANEPS Žilina</t>
  </si>
  <si>
    <t>Mgr. Danka Kozinková</t>
  </si>
  <si>
    <t>Diecézna charita Žilina</t>
  </si>
  <si>
    <t>Návrat, o.z.</t>
  </si>
  <si>
    <t>ROVNOVÁHA, občianske združenie</t>
  </si>
  <si>
    <t>Občianske združenie Volejbalový klub veteránov VKV - 50</t>
  </si>
  <si>
    <t>Ing. Tomáš Stanko - INFINITY studio</t>
  </si>
  <si>
    <t>OZ Detská komunita</t>
  </si>
  <si>
    <t>Občianske združenie Škola Života</t>
  </si>
  <si>
    <t>Základná škola Jarná 20</t>
  </si>
  <si>
    <t>Základná škola Lichardova 24</t>
  </si>
  <si>
    <t>Klub abstinentov Žilina</t>
  </si>
  <si>
    <t>Slovenská akademická informačná agentúra, n.o. Žilina</t>
  </si>
  <si>
    <t>ŽU v Žiline Ústav celoživotného vzdelávania</t>
  </si>
  <si>
    <t>Základná škola s materskou školou, Školská 49</t>
  </si>
  <si>
    <t>Ing. Eva Benková - EDUCA SLOVAKIA</t>
  </si>
  <si>
    <t>Materská škola Čajakova 4</t>
  </si>
  <si>
    <t>vydavateľstvo chesspress</t>
  </si>
  <si>
    <t>Združenie rodičov pri Základnej škole</t>
  </si>
  <si>
    <t>Zdenka Bačová - Photoart studio</t>
  </si>
  <si>
    <t>Ing. Pavol Lím - Ekotopfilm, agentúra</t>
  </si>
  <si>
    <t>Súkromná základná škola s materskou školou pre žiakov a deti s autizmom</t>
  </si>
  <si>
    <t>Truc sphérique</t>
  </si>
  <si>
    <t>Základná škola s materskou školou Na stanicu 27</t>
  </si>
  <si>
    <t>Žilinská univerzita</t>
  </si>
  <si>
    <t>Tanečné divadlo Alternatív</t>
  </si>
  <si>
    <t>Materské centrum Žabka</t>
  </si>
  <si>
    <t>V 21</t>
  </si>
  <si>
    <t>Žilinská detská univerzita 2012</t>
  </si>
  <si>
    <t>Elektrotechnická fakulta ŽU v Žiline</t>
  </si>
  <si>
    <t>Všetky granty týkajúce sa MD</t>
  </si>
  <si>
    <t>Všetky fakutly dohromady</t>
  </si>
  <si>
    <t>Združenie Brodnianov</t>
  </si>
  <si>
    <t>Straník - domov sociálnych služieb Zástranie, Žilina</t>
  </si>
  <si>
    <t>SCHVÁLENÉ KOMISIOU (€)</t>
  </si>
  <si>
    <t>SCHVÁLENÉ PRIMÁTOROM  (€)</t>
  </si>
  <si>
    <t>PRIDELENÉ OD MESTA ZA 2007-2011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</si>
</sst>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#,##0\ &quot;€&quot;"/>
    <numFmt numFmtId="182" formatCode="#,##0.0"/>
  </numFmts>
  <fonts count="51">
    <font>
      <sz val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2" borderId="8" applyNumberFormat="0" applyAlignment="0" applyProtection="0"/>
    <xf numFmtId="0" fontId="42" fillId="23" borderId="8" applyNumberFormat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0" borderId="10" xfId="0" applyFont="1" applyFill="1" applyBorder="1" applyAlignment="1">
      <alignment horizontal="left" vertical="center"/>
    </xf>
    <xf numFmtId="0" fontId="1" fillId="3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" fontId="3" fillId="31" borderId="15" xfId="0" applyNumberFormat="1" applyFont="1" applyFill="1" applyBorder="1" applyAlignment="1">
      <alignment horizontal="right" vertical="center"/>
    </xf>
    <xf numFmtId="3" fontId="3" fillId="31" borderId="16" xfId="0" applyNumberFormat="1" applyFont="1" applyFill="1" applyBorder="1" applyAlignment="1">
      <alignment horizontal="right" vertical="center"/>
    </xf>
    <xf numFmtId="3" fontId="3" fillId="31" borderId="17" xfId="0" applyNumberFormat="1" applyFont="1" applyFill="1" applyBorder="1" applyAlignment="1">
      <alignment horizontal="right" vertical="center"/>
    </xf>
    <xf numFmtId="3" fontId="3" fillId="31" borderId="18" xfId="0" applyNumberFormat="1" applyFont="1" applyFill="1" applyBorder="1" applyAlignment="1">
      <alignment horizontal="right" vertical="center"/>
    </xf>
    <xf numFmtId="3" fontId="3" fillId="32" borderId="19" xfId="0" applyNumberFormat="1" applyFont="1" applyFill="1" applyBorder="1" applyAlignment="1">
      <alignment horizontal="right" vertical="center"/>
    </xf>
    <xf numFmtId="3" fontId="3" fillId="32" borderId="20" xfId="0" applyNumberFormat="1" applyFont="1" applyFill="1" applyBorder="1" applyAlignment="1">
      <alignment horizontal="right" vertical="center"/>
    </xf>
    <xf numFmtId="3" fontId="3" fillId="32" borderId="21" xfId="0" applyNumberFormat="1" applyFont="1" applyFill="1" applyBorder="1" applyAlignment="1">
      <alignment horizontal="right" vertical="center"/>
    </xf>
    <xf numFmtId="0" fontId="5" fillId="21" borderId="18" xfId="0" applyFont="1" applyFill="1" applyBorder="1" applyAlignment="1">
      <alignment horizontal="center" vertical="center" wrapText="1" shrinkToFit="1"/>
    </xf>
    <xf numFmtId="3" fontId="3" fillId="21" borderId="15" xfId="0" applyNumberFormat="1" applyFont="1" applyFill="1" applyBorder="1" applyAlignment="1">
      <alignment horizontal="right" vertical="center"/>
    </xf>
    <xf numFmtId="3" fontId="3" fillId="21" borderId="16" xfId="0" applyNumberFormat="1" applyFont="1" applyFill="1" applyBorder="1" applyAlignment="1">
      <alignment horizontal="right" vertical="center"/>
    </xf>
    <xf numFmtId="3" fontId="3" fillId="21" borderId="17" xfId="0" applyNumberFormat="1" applyFont="1" applyFill="1" applyBorder="1" applyAlignment="1">
      <alignment horizontal="right" vertical="center"/>
    </xf>
    <xf numFmtId="3" fontId="3" fillId="21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vertical="center"/>
    </xf>
    <xf numFmtId="0" fontId="3" fillId="30" borderId="11" xfId="0" applyFont="1" applyFill="1" applyBorder="1" applyAlignment="1">
      <alignment vertical="center"/>
    </xf>
    <xf numFmtId="0" fontId="3" fillId="30" borderId="13" xfId="0" applyFont="1" applyFill="1" applyBorder="1" applyAlignment="1">
      <alignment vertical="center"/>
    </xf>
    <xf numFmtId="181" fontId="3" fillId="30" borderId="22" xfId="0" applyNumberFormat="1" applyFont="1" applyFill="1" applyBorder="1" applyAlignment="1">
      <alignment horizontal="center" vertical="center"/>
    </xf>
    <xf numFmtId="181" fontId="3" fillId="30" borderId="11" xfId="0" applyNumberFormat="1" applyFont="1" applyFill="1" applyBorder="1" applyAlignment="1">
      <alignment horizontal="center" vertical="center"/>
    </xf>
    <xf numFmtId="181" fontId="3" fillId="30" borderId="23" xfId="0" applyNumberFormat="1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" fontId="8" fillId="21" borderId="28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181" fontId="45" fillId="33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right" vertical="center"/>
    </xf>
    <xf numFmtId="182" fontId="6" fillId="0" borderId="19" xfId="0" applyNumberFormat="1" applyFont="1" applyFill="1" applyBorder="1" applyAlignment="1">
      <alignment horizontal="right" vertical="center"/>
    </xf>
    <xf numFmtId="3" fontId="8" fillId="21" borderId="15" xfId="0" applyNumberFormat="1" applyFont="1" applyFill="1" applyBorder="1" applyAlignment="1">
      <alignment horizontal="right" vertical="center"/>
    </xf>
    <xf numFmtId="3" fontId="8" fillId="31" borderId="15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182" fontId="6" fillId="0" borderId="20" xfId="0" applyNumberFormat="1" applyFont="1" applyFill="1" applyBorder="1" applyAlignment="1">
      <alignment horizontal="right" vertical="center"/>
    </xf>
    <xf numFmtId="3" fontId="8" fillId="21" borderId="16" xfId="0" applyNumberFormat="1" applyFont="1" applyFill="1" applyBorder="1" applyAlignment="1">
      <alignment horizontal="right" vertical="center"/>
    </xf>
    <xf numFmtId="3" fontId="8" fillId="31" borderId="16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 applyProtection="1">
      <alignment horizontal="left" vertical="center" wrapText="1" shrinkToFit="1"/>
      <protection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3" fontId="8" fillId="21" borderId="17" xfId="0" applyNumberFormat="1" applyFont="1" applyFill="1" applyBorder="1" applyAlignment="1">
      <alignment horizontal="right" vertical="center"/>
    </xf>
    <xf numFmtId="3" fontId="8" fillId="31" borderId="17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8" fillId="21" borderId="18" xfId="0" applyNumberFormat="1" applyFont="1" applyFill="1" applyBorder="1" applyAlignment="1">
      <alignment horizontal="right" vertical="center"/>
    </xf>
    <xf numFmtId="3" fontId="8" fillId="31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5" fillId="33" borderId="25" xfId="0" applyFont="1" applyFill="1" applyBorder="1" applyAlignment="1">
      <alignment horizontal="right" vertical="center"/>
    </xf>
    <xf numFmtId="0" fontId="46" fillId="33" borderId="24" xfId="0" applyFont="1" applyFill="1" applyBorder="1" applyAlignment="1">
      <alignment vertical="center"/>
    </xf>
    <xf numFmtId="0" fontId="46" fillId="33" borderId="26" xfId="0" applyFont="1" applyFill="1" applyBorder="1" applyAlignment="1">
      <alignment vertical="center"/>
    </xf>
    <xf numFmtId="0" fontId="46" fillId="33" borderId="27" xfId="0" applyFont="1" applyFill="1" applyBorder="1" applyAlignment="1">
      <alignment vertical="center"/>
    </xf>
    <xf numFmtId="0" fontId="46" fillId="33" borderId="25" xfId="0" applyFont="1" applyFill="1" applyBorder="1" applyAlignment="1">
      <alignment vertical="center"/>
    </xf>
    <xf numFmtId="3" fontId="46" fillId="33" borderId="24" xfId="0" applyNumberFormat="1" applyFont="1" applyFill="1" applyBorder="1" applyAlignment="1">
      <alignment horizontal="right" vertical="center"/>
    </xf>
    <xf numFmtId="181" fontId="45" fillId="33" borderId="26" xfId="0" applyNumberFormat="1" applyFont="1" applyFill="1" applyBorder="1" applyAlignment="1">
      <alignment horizontal="center" vertical="center"/>
    </xf>
    <xf numFmtId="181" fontId="45" fillId="33" borderId="29" xfId="0" applyNumberFormat="1" applyFont="1" applyFill="1" applyBorder="1" applyAlignment="1">
      <alignment horizontal="center" vertical="center"/>
    </xf>
    <xf numFmtId="181" fontId="47" fillId="0" borderId="3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6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 applyProtection="1">
      <alignment horizontal="center" vertical="top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Border="1" applyAlignment="1">
      <alignment horizontal="right" vertical="center"/>
    </xf>
    <xf numFmtId="0" fontId="0" fillId="0" borderId="34" xfId="0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5" xfId="0" applyNumberFormat="1" applyFont="1" applyFill="1" applyBorder="1" applyAlignment="1" applyProtection="1">
      <alignment horizontal="left" vertical="top" wrapText="1"/>
      <protection/>
    </xf>
    <xf numFmtId="0" fontId="6" fillId="0" borderId="36" xfId="0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180" fontId="6" fillId="0" borderId="36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left" vertical="top" wrapText="1"/>
      <protection/>
    </xf>
    <xf numFmtId="0" fontId="6" fillId="0" borderId="38" xfId="0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 applyProtection="1">
      <alignment horizontal="center" vertical="center"/>
      <protection/>
    </xf>
    <xf numFmtId="4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34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2" fontId="6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2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33" borderId="25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3" fontId="49" fillId="33" borderId="24" xfId="0" applyNumberFormat="1" applyFont="1" applyFill="1" applyBorder="1" applyAlignment="1">
      <alignment horizontal="right" vertical="center"/>
    </xf>
    <xf numFmtId="181" fontId="48" fillId="33" borderId="26" xfId="0" applyNumberFormat="1" applyFont="1" applyFill="1" applyBorder="1" applyAlignment="1">
      <alignment horizontal="center" vertical="center"/>
    </xf>
    <xf numFmtId="181" fontId="48" fillId="33" borderId="29" xfId="0" applyNumberFormat="1" applyFont="1" applyFill="1" applyBorder="1" applyAlignment="1">
      <alignment horizontal="center" vertical="center"/>
    </xf>
    <xf numFmtId="181" fontId="50" fillId="0" borderId="3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/>
    </xf>
    <xf numFmtId="3" fontId="3" fillId="32" borderId="41" xfId="0" applyNumberFormat="1" applyFont="1" applyFill="1" applyBorder="1" applyAlignment="1">
      <alignment horizontal="right" vertical="center"/>
    </xf>
    <xf numFmtId="0" fontId="5" fillId="31" borderId="42" xfId="0" applyFont="1" applyFill="1" applyBorder="1" applyAlignment="1">
      <alignment horizontal="center" vertical="center" wrapText="1" shrinkToFit="1"/>
    </xf>
    <xf numFmtId="0" fontId="5" fillId="32" borderId="41" xfId="0" applyFont="1" applyFill="1" applyBorder="1" applyAlignment="1">
      <alignment horizontal="center" vertical="center" wrapText="1" shrinkToFit="1"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32" xfId="0" applyNumberFormat="1" applyFont="1" applyFill="1" applyBorder="1" applyAlignment="1" applyProtection="1">
      <alignment horizontal="right" vertical="center"/>
      <protection/>
    </xf>
    <xf numFmtId="3" fontId="6" fillId="0" borderId="40" xfId="0" applyNumberFormat="1" applyFont="1" applyFill="1" applyBorder="1" applyAlignment="1" applyProtection="1">
      <alignment horizontal="right" vertical="center"/>
      <protection/>
    </xf>
    <xf numFmtId="3" fontId="6" fillId="0" borderId="22" xfId="0" applyNumberFormat="1" applyFont="1" applyFill="1" applyBorder="1" applyAlignment="1">
      <alignment horizontal="right" vertical="center"/>
    </xf>
    <xf numFmtId="3" fontId="46" fillId="33" borderId="26" xfId="0" applyNumberFormat="1" applyFont="1" applyFill="1" applyBorder="1" applyAlignment="1">
      <alignment horizontal="right" vertical="center"/>
    </xf>
    <xf numFmtId="3" fontId="8" fillId="32" borderId="43" xfId="0" applyNumberFormat="1" applyFont="1" applyFill="1" applyBorder="1" applyAlignment="1">
      <alignment horizontal="right" vertical="center"/>
    </xf>
    <xf numFmtId="3" fontId="8" fillId="32" borderId="44" xfId="0" applyNumberFormat="1" applyFont="1" applyFill="1" applyBorder="1" applyAlignment="1">
      <alignment horizontal="right" vertical="center"/>
    </xf>
    <xf numFmtId="3" fontId="8" fillId="32" borderId="45" xfId="0" applyNumberFormat="1" applyFont="1" applyFill="1" applyBorder="1" applyAlignment="1">
      <alignment horizontal="right" vertical="center"/>
    </xf>
    <xf numFmtId="3" fontId="8" fillId="32" borderId="41" xfId="0" applyNumberFormat="1" applyFont="1" applyFill="1" applyBorder="1" applyAlignment="1">
      <alignment horizontal="right" vertical="center"/>
    </xf>
    <xf numFmtId="181" fontId="45" fillId="33" borderId="31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0" fontId="8" fillId="31" borderId="48" xfId="0" applyFont="1" applyFill="1" applyBorder="1" applyAlignment="1">
      <alignment horizontal="center" vertical="center"/>
    </xf>
    <xf numFmtId="0" fontId="8" fillId="31" borderId="49" xfId="0" applyFont="1" applyFill="1" applyBorder="1" applyAlignment="1">
      <alignment horizontal="center" vertical="center"/>
    </xf>
    <xf numFmtId="0" fontId="8" fillId="31" borderId="50" xfId="0" applyFont="1" applyFill="1" applyBorder="1" applyAlignment="1">
      <alignment horizontal="center" vertical="center"/>
    </xf>
    <xf numFmtId="3" fontId="8" fillId="31" borderId="23" xfId="0" applyNumberFormat="1" applyFont="1" applyFill="1" applyBorder="1" applyAlignment="1">
      <alignment horizontal="right" vertical="center"/>
    </xf>
    <xf numFmtId="181" fontId="47" fillId="0" borderId="0" xfId="0" applyNumberFormat="1" applyFont="1" applyFill="1" applyBorder="1" applyAlignment="1">
      <alignment horizontal="center" vertical="center"/>
    </xf>
    <xf numFmtId="0" fontId="6" fillId="36" borderId="51" xfId="0" applyFont="1" applyFill="1" applyBorder="1" applyAlignment="1">
      <alignment horizontal="center" vertical="center"/>
    </xf>
    <xf numFmtId="0" fontId="8" fillId="21" borderId="15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>
      <alignment horizontal="right" vertical="center"/>
    </xf>
    <xf numFmtId="0" fontId="8" fillId="37" borderId="48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/>
    </xf>
    <xf numFmtId="3" fontId="8" fillId="37" borderId="29" xfId="0" applyNumberFormat="1" applyFont="1" applyFill="1" applyBorder="1" applyAlignment="1">
      <alignment horizontal="right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3" fontId="8" fillId="32" borderId="54" xfId="0" applyNumberFormat="1" applyFont="1" applyFill="1" applyBorder="1" applyAlignment="1">
      <alignment horizontal="right" vertical="center"/>
    </xf>
    <xf numFmtId="3" fontId="46" fillId="33" borderId="22" xfId="0" applyNumberFormat="1" applyFont="1" applyFill="1" applyBorder="1" applyAlignment="1">
      <alignment horizontal="right" vertical="center"/>
    </xf>
    <xf numFmtId="3" fontId="8" fillId="31" borderId="29" xfId="0" applyNumberFormat="1" applyFont="1" applyFill="1" applyBorder="1" applyAlignment="1">
      <alignment horizontal="right" vertical="center"/>
    </xf>
    <xf numFmtId="181" fontId="47" fillId="0" borderId="55" xfId="0" applyNumberFormat="1" applyFont="1" applyFill="1" applyBorder="1" applyAlignment="1">
      <alignment horizontal="center" vertical="center"/>
    </xf>
    <xf numFmtId="0" fontId="8" fillId="21" borderId="50" xfId="0" applyFont="1" applyFill="1" applyBorder="1" applyAlignment="1">
      <alignment horizontal="center" vertical="center"/>
    </xf>
    <xf numFmtId="181" fontId="45" fillId="33" borderId="10" xfId="0" applyNumberFormat="1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/>
    </xf>
    <xf numFmtId="0" fontId="8" fillId="21" borderId="49" xfId="0" applyFont="1" applyFill="1" applyBorder="1" applyAlignment="1">
      <alignment horizontal="center" vertical="center"/>
    </xf>
    <xf numFmtId="3" fontId="8" fillId="21" borderId="29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6" xfId="0" applyFont="1" applyBorder="1" applyAlignment="1">
      <alignment horizontal="center" vertical="center"/>
    </xf>
    <xf numFmtId="180" fontId="6" fillId="0" borderId="27" xfId="0" applyNumberFormat="1" applyFont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>
      <alignment horizontal="center" vertical="center"/>
    </xf>
    <xf numFmtId="0" fontId="8" fillId="21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8" fillId="21" borderId="17" xfId="0" applyFont="1" applyFill="1" applyBorder="1" applyAlignment="1">
      <alignment horizontal="center" vertical="center"/>
    </xf>
    <xf numFmtId="0" fontId="8" fillId="31" borderId="5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56" xfId="0" applyNumberFormat="1" applyFont="1" applyFill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center" vertical="center"/>
    </xf>
    <xf numFmtId="180" fontId="6" fillId="0" borderId="57" xfId="0" applyNumberFormat="1" applyFont="1" applyBorder="1" applyAlignment="1">
      <alignment horizontal="center" vertical="center"/>
    </xf>
    <xf numFmtId="180" fontId="6" fillId="0" borderId="57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0" fontId="5" fillId="31" borderId="41" xfId="0" applyFont="1" applyFill="1" applyBorder="1" applyAlignment="1">
      <alignment horizontal="center" vertical="center" wrapText="1" shrinkToFit="1"/>
    </xf>
    <xf numFmtId="0" fontId="5" fillId="31" borderId="12" xfId="0" applyFont="1" applyFill="1" applyBorder="1" applyAlignment="1">
      <alignment horizontal="center" vertical="center" wrapText="1" shrinkToFit="1"/>
    </xf>
    <xf numFmtId="0" fontId="5" fillId="31" borderId="12" xfId="0" applyFont="1" applyFill="1" applyBorder="1" applyAlignment="1">
      <alignment horizontal="center" vertical="center" textRotation="90" wrapText="1" shrinkToFit="1"/>
    </xf>
    <xf numFmtId="0" fontId="5" fillId="31" borderId="22" xfId="0" applyFont="1" applyFill="1" applyBorder="1" applyAlignment="1">
      <alignment horizontal="center" vertical="center" wrapText="1" shrinkToFit="1"/>
    </xf>
    <xf numFmtId="0" fontId="5" fillId="31" borderId="18" xfId="0" applyFont="1" applyFill="1" applyBorder="1" applyAlignment="1">
      <alignment horizontal="center" vertical="center" wrapText="1" shrinkToFit="1"/>
    </xf>
    <xf numFmtId="0" fontId="5" fillId="31" borderId="59" xfId="0" applyFont="1" applyFill="1" applyBorder="1" applyAlignment="1">
      <alignment horizontal="center" vertical="center" wrapText="1" shrinkToFit="1"/>
    </xf>
    <xf numFmtId="0" fontId="5" fillId="31" borderId="60" xfId="0" applyFont="1" applyFill="1" applyBorder="1" applyAlignment="1">
      <alignment horizontal="center" vertical="center" wrapText="1" shrinkToFit="1"/>
    </xf>
    <xf numFmtId="0" fontId="6" fillId="32" borderId="43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5" fillId="31" borderId="60" xfId="0" applyFont="1" applyFill="1" applyBorder="1" applyAlignment="1">
      <alignment horizontal="center" vertical="center" textRotation="90" wrapText="1"/>
    </xf>
    <xf numFmtId="0" fontId="5" fillId="31" borderId="60" xfId="0" applyFont="1" applyFill="1" applyBorder="1" applyAlignment="1">
      <alignment horizontal="center" vertical="center" textRotation="90"/>
    </xf>
    <xf numFmtId="0" fontId="5" fillId="31" borderId="60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textRotation="90" wrapText="1"/>
    </xf>
    <xf numFmtId="0" fontId="5" fillId="31" borderId="12" xfId="0" applyFont="1" applyFill="1" applyBorder="1" applyAlignment="1">
      <alignment horizontal="center" vertical="center" textRotation="90"/>
    </xf>
    <xf numFmtId="0" fontId="5" fillId="31" borderId="12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/>
    </xf>
    <xf numFmtId="0" fontId="5" fillId="31" borderId="60" xfId="0" applyFont="1" applyFill="1" applyBorder="1" applyAlignment="1">
      <alignment horizontal="right" vertical="center" textRotation="90"/>
    </xf>
    <xf numFmtId="0" fontId="5" fillId="31" borderId="60" xfId="0" applyFont="1" applyFill="1" applyBorder="1" applyAlignment="1">
      <alignment vertical="center" textRotation="90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5" fillId="38" borderId="61" xfId="0" applyFont="1" applyFill="1" applyBorder="1" applyAlignment="1">
      <alignment horizontal="center" vertical="center" textRotation="90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80" zoomScaleNormal="80" workbookViewId="0" topLeftCell="A1">
      <selection activeCell="S7" sqref="S7"/>
    </sheetView>
  </sheetViews>
  <sheetFormatPr defaultColWidth="9.140625" defaultRowHeight="12.75" outlineLevelCol="1"/>
  <cols>
    <col min="1" max="1" width="6.8515625" style="2" customWidth="1"/>
    <col min="2" max="2" width="46.28125" style="2" bestFit="1" customWidth="1"/>
    <col min="3" max="3" width="57.00390625" style="2" customWidth="1"/>
    <col min="4" max="10" width="4.421875" style="2" hidden="1" customWidth="1" outlineLevel="1"/>
    <col min="11" max="11" width="4.8515625" style="2" customWidth="1" collapsed="1"/>
    <col min="12" max="12" width="6.00390625" style="4" customWidth="1"/>
    <col min="13" max="13" width="4.8515625" style="2" customWidth="1" outlineLevel="1"/>
    <col min="14" max="14" width="5.7109375" style="2" customWidth="1"/>
    <col min="15" max="15" width="9.140625" style="2" customWidth="1"/>
    <col min="16" max="16" width="11.28125" style="4" customWidth="1"/>
    <col min="17" max="17" width="12.00390625" style="4" customWidth="1"/>
    <col min="18" max="18" width="11.00390625" style="4" customWidth="1"/>
    <col min="19" max="19" width="6.57421875" style="2" customWidth="1"/>
    <col min="20" max="16384" width="9.140625" style="2" customWidth="1"/>
  </cols>
  <sheetData>
    <row r="1" spans="1:18" s="180" customFormat="1" ht="24" customHeight="1" thickBot="1">
      <c r="A1" s="177" t="s">
        <v>123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18" s="176" customFormat="1" ht="9.75" customHeight="1" thickBo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5"/>
    </row>
    <row r="3" spans="1:18" s="1" customFormat="1" ht="13.5" thickBot="1">
      <c r="A3" s="5" t="s">
        <v>124</v>
      </c>
      <c r="B3" s="6"/>
      <c r="C3" s="28" t="s">
        <v>117</v>
      </c>
      <c r="D3" s="28"/>
      <c r="E3" s="28"/>
      <c r="F3" s="28"/>
      <c r="G3" s="28"/>
      <c r="H3" s="28"/>
      <c r="I3" s="28"/>
      <c r="J3" s="28"/>
      <c r="K3" s="27" t="s">
        <v>122</v>
      </c>
      <c r="L3" s="28"/>
      <c r="M3" s="28"/>
      <c r="N3" s="28"/>
      <c r="O3" s="29"/>
      <c r="P3" s="30">
        <v>27000</v>
      </c>
      <c r="Q3" s="31"/>
      <c r="R3" s="32"/>
    </row>
    <row r="4" spans="1:19" s="1" customFormat="1" ht="79.5" customHeight="1" thickBot="1">
      <c r="A4" s="259" t="s">
        <v>121</v>
      </c>
      <c r="B4" s="260" t="s">
        <v>120</v>
      </c>
      <c r="C4" s="260" t="s">
        <v>119</v>
      </c>
      <c r="D4" s="261" t="s">
        <v>78</v>
      </c>
      <c r="E4" s="261" t="s">
        <v>79</v>
      </c>
      <c r="F4" s="261" t="s">
        <v>80</v>
      </c>
      <c r="G4" s="261" t="s">
        <v>81</v>
      </c>
      <c r="H4" s="261" t="s">
        <v>82</v>
      </c>
      <c r="I4" s="261" t="s">
        <v>83</v>
      </c>
      <c r="J4" s="261" t="s">
        <v>84</v>
      </c>
      <c r="K4" s="261" t="s">
        <v>75</v>
      </c>
      <c r="L4" s="261" t="s">
        <v>126</v>
      </c>
      <c r="M4" s="261" t="s">
        <v>76</v>
      </c>
      <c r="N4" s="261" t="s">
        <v>75</v>
      </c>
      <c r="O4" s="262" t="s">
        <v>118</v>
      </c>
      <c r="P4" s="200" t="s">
        <v>611</v>
      </c>
      <c r="Q4" s="20" t="s">
        <v>612</v>
      </c>
      <c r="R4" s="263" t="s">
        <v>613</v>
      </c>
      <c r="S4" s="48"/>
    </row>
    <row r="5" spans="1:19" ht="12.75">
      <c r="A5" s="288" t="s">
        <v>65</v>
      </c>
      <c r="B5" s="95" t="s">
        <v>127</v>
      </c>
      <c r="C5" s="49" t="s">
        <v>15</v>
      </c>
      <c r="D5" s="50">
        <v>96</v>
      </c>
      <c r="E5" s="50">
        <v>85</v>
      </c>
      <c r="F5" s="50">
        <v>30</v>
      </c>
      <c r="G5" s="50">
        <v>80</v>
      </c>
      <c r="H5" s="50">
        <v>100</v>
      </c>
      <c r="I5" s="50">
        <v>80</v>
      </c>
      <c r="J5" s="50">
        <v>100</v>
      </c>
      <c r="K5" s="51">
        <f aca="true" t="shared" si="0" ref="K5:K36">SUM(D5:J5)</f>
        <v>571</v>
      </c>
      <c r="L5" s="52">
        <f>K5/7</f>
        <v>81.57142857142857</v>
      </c>
      <c r="M5" s="51">
        <v>5</v>
      </c>
      <c r="N5" s="53">
        <f aca="true" t="shared" si="1" ref="N5:N36">L5+M5</f>
        <v>86.57142857142857</v>
      </c>
      <c r="O5" s="201">
        <v>2500</v>
      </c>
      <c r="P5" s="206">
        <v>1500</v>
      </c>
      <c r="Q5" s="54"/>
      <c r="R5" s="55">
        <v>12387</v>
      </c>
      <c r="S5" s="35"/>
    </row>
    <row r="6" spans="1:19" ht="12.75">
      <c r="A6" s="289" t="s">
        <v>53</v>
      </c>
      <c r="B6" s="96" t="s">
        <v>128</v>
      </c>
      <c r="C6" s="56" t="s">
        <v>3</v>
      </c>
      <c r="D6" s="57">
        <v>100</v>
      </c>
      <c r="E6" s="57">
        <v>90</v>
      </c>
      <c r="F6" s="57">
        <v>60</v>
      </c>
      <c r="G6" s="57">
        <v>60</v>
      </c>
      <c r="H6" s="57">
        <v>100</v>
      </c>
      <c r="I6" s="57">
        <v>90</v>
      </c>
      <c r="J6" s="57">
        <v>70</v>
      </c>
      <c r="K6" s="58">
        <f t="shared" si="0"/>
        <v>570</v>
      </c>
      <c r="L6" s="59">
        <f>K6/7</f>
        <v>81.42857142857143</v>
      </c>
      <c r="M6" s="58">
        <v>5</v>
      </c>
      <c r="N6" s="60">
        <f t="shared" si="1"/>
        <v>86.42857142857143</v>
      </c>
      <c r="O6" s="202">
        <v>2500</v>
      </c>
      <c r="P6" s="207">
        <v>2000</v>
      </c>
      <c r="Q6" s="61"/>
      <c r="R6" s="62">
        <v>4861</v>
      </c>
      <c r="S6" s="35"/>
    </row>
    <row r="7" spans="1:19" ht="12.75">
      <c r="A7" s="289" t="s">
        <v>19</v>
      </c>
      <c r="B7" s="97" t="s">
        <v>129</v>
      </c>
      <c r="C7" s="56" t="s">
        <v>90</v>
      </c>
      <c r="D7" s="57">
        <v>100</v>
      </c>
      <c r="E7" s="57">
        <v>70</v>
      </c>
      <c r="F7" s="57">
        <v>90</v>
      </c>
      <c r="G7" s="57">
        <v>40</v>
      </c>
      <c r="H7" s="57">
        <v>100</v>
      </c>
      <c r="I7" s="57">
        <v>90</v>
      </c>
      <c r="J7" s="57">
        <v>75</v>
      </c>
      <c r="K7" s="58">
        <f t="shared" si="0"/>
        <v>565</v>
      </c>
      <c r="L7" s="59">
        <f>K7/7</f>
        <v>80.71428571428571</v>
      </c>
      <c r="M7" s="58">
        <v>5</v>
      </c>
      <c r="N7" s="60">
        <f t="shared" si="1"/>
        <v>85.71428571428571</v>
      </c>
      <c r="O7" s="202">
        <v>1190</v>
      </c>
      <c r="P7" s="207">
        <v>900</v>
      </c>
      <c r="Q7" s="61"/>
      <c r="R7" s="62">
        <v>11219</v>
      </c>
      <c r="S7" s="35" t="s">
        <v>607</v>
      </c>
    </row>
    <row r="8" spans="1:19" ht="12.75">
      <c r="A8" s="289" t="s">
        <v>44</v>
      </c>
      <c r="B8" s="96" t="s">
        <v>130</v>
      </c>
      <c r="C8" s="56" t="s">
        <v>111</v>
      </c>
      <c r="D8" s="57">
        <v>100</v>
      </c>
      <c r="E8" s="57">
        <v>100</v>
      </c>
      <c r="F8" s="57">
        <v>10</v>
      </c>
      <c r="G8" s="57">
        <v>60</v>
      </c>
      <c r="H8" s="57">
        <v>100</v>
      </c>
      <c r="I8" s="57">
        <v>100</v>
      </c>
      <c r="J8" s="57">
        <v>90</v>
      </c>
      <c r="K8" s="58">
        <f t="shared" si="0"/>
        <v>560</v>
      </c>
      <c r="L8" s="59">
        <f>K8/7</f>
        <v>80</v>
      </c>
      <c r="M8" s="58">
        <v>5</v>
      </c>
      <c r="N8" s="60">
        <f t="shared" si="1"/>
        <v>85</v>
      </c>
      <c r="O8" s="202">
        <v>2500</v>
      </c>
      <c r="P8" s="207">
        <v>1900</v>
      </c>
      <c r="Q8" s="61"/>
      <c r="R8" s="62">
        <v>7000</v>
      </c>
      <c r="S8" s="35"/>
    </row>
    <row r="9" spans="1:19" ht="12.75">
      <c r="A9" s="289" t="s">
        <v>50</v>
      </c>
      <c r="B9" s="63" t="s">
        <v>131</v>
      </c>
      <c r="C9" s="56" t="s">
        <v>0</v>
      </c>
      <c r="D9" s="57">
        <v>100</v>
      </c>
      <c r="E9" s="57">
        <v>90</v>
      </c>
      <c r="F9" s="57">
        <v>60</v>
      </c>
      <c r="G9" s="57">
        <v>30</v>
      </c>
      <c r="H9" s="57">
        <v>100</v>
      </c>
      <c r="I9" s="57">
        <v>80</v>
      </c>
      <c r="J9" s="57">
        <v>90</v>
      </c>
      <c r="K9" s="58">
        <f t="shared" si="0"/>
        <v>550</v>
      </c>
      <c r="L9" s="59">
        <f aca="true" t="shared" si="2" ref="L9:L56">K9/7</f>
        <v>78.57142857142857</v>
      </c>
      <c r="M9" s="58">
        <v>5</v>
      </c>
      <c r="N9" s="60">
        <f t="shared" si="1"/>
        <v>83.57142857142857</v>
      </c>
      <c r="O9" s="202">
        <v>2500</v>
      </c>
      <c r="P9" s="207">
        <v>1900</v>
      </c>
      <c r="Q9" s="61"/>
      <c r="R9" s="62"/>
      <c r="S9" s="35"/>
    </row>
    <row r="10" spans="1:19" ht="12.75">
      <c r="A10" s="289" t="s">
        <v>62</v>
      </c>
      <c r="B10" s="63" t="s">
        <v>132</v>
      </c>
      <c r="C10" s="56" t="s">
        <v>12</v>
      </c>
      <c r="D10" s="57">
        <v>97</v>
      </c>
      <c r="E10" s="57">
        <v>80</v>
      </c>
      <c r="F10" s="57">
        <v>85</v>
      </c>
      <c r="G10" s="57">
        <v>90</v>
      </c>
      <c r="H10" s="57">
        <v>100</v>
      </c>
      <c r="I10" s="57">
        <v>20</v>
      </c>
      <c r="J10" s="57">
        <v>70</v>
      </c>
      <c r="K10" s="58">
        <f t="shared" si="0"/>
        <v>542</v>
      </c>
      <c r="L10" s="59">
        <f t="shared" si="2"/>
        <v>77.42857142857143</v>
      </c>
      <c r="M10" s="58">
        <v>5</v>
      </c>
      <c r="N10" s="60">
        <f t="shared" si="1"/>
        <v>82.42857142857143</v>
      </c>
      <c r="O10" s="202">
        <v>2500</v>
      </c>
      <c r="P10" s="207">
        <v>1900</v>
      </c>
      <c r="Q10" s="61"/>
      <c r="R10" s="62">
        <v>420</v>
      </c>
      <c r="S10" s="35"/>
    </row>
    <row r="11" spans="1:19" ht="12.75">
      <c r="A11" s="289" t="s">
        <v>38</v>
      </c>
      <c r="B11" s="63" t="s">
        <v>133</v>
      </c>
      <c r="C11" s="56" t="s">
        <v>71</v>
      </c>
      <c r="D11" s="57">
        <v>93</v>
      </c>
      <c r="E11" s="57">
        <v>85</v>
      </c>
      <c r="F11" s="57">
        <v>0</v>
      </c>
      <c r="G11" s="57">
        <v>40</v>
      </c>
      <c r="H11" s="57">
        <v>100</v>
      </c>
      <c r="I11" s="57">
        <v>50</v>
      </c>
      <c r="J11" s="57">
        <v>85</v>
      </c>
      <c r="K11" s="58">
        <f t="shared" si="0"/>
        <v>453</v>
      </c>
      <c r="L11" s="59">
        <f t="shared" si="2"/>
        <v>64.71428571428571</v>
      </c>
      <c r="M11" s="58">
        <v>5</v>
      </c>
      <c r="N11" s="60">
        <f t="shared" si="1"/>
        <v>69.71428571428571</v>
      </c>
      <c r="O11" s="202">
        <v>2000</v>
      </c>
      <c r="P11" s="207">
        <v>1500</v>
      </c>
      <c r="Q11" s="61"/>
      <c r="R11" s="62">
        <v>2098</v>
      </c>
      <c r="S11" s="35"/>
    </row>
    <row r="12" spans="1:19" ht="12.75">
      <c r="A12" s="289" t="s">
        <v>32</v>
      </c>
      <c r="B12" s="63" t="s">
        <v>134</v>
      </c>
      <c r="C12" s="64" t="s">
        <v>102</v>
      </c>
      <c r="D12" s="57">
        <v>96</v>
      </c>
      <c r="E12" s="57">
        <v>95</v>
      </c>
      <c r="F12" s="57">
        <v>0</v>
      </c>
      <c r="G12" s="57">
        <v>50</v>
      </c>
      <c r="H12" s="57">
        <v>100</v>
      </c>
      <c r="I12" s="57">
        <v>80</v>
      </c>
      <c r="J12" s="57">
        <v>85</v>
      </c>
      <c r="K12" s="58">
        <f t="shared" si="0"/>
        <v>506</v>
      </c>
      <c r="L12" s="59">
        <f t="shared" si="2"/>
        <v>72.28571428571429</v>
      </c>
      <c r="M12" s="58">
        <v>5</v>
      </c>
      <c r="N12" s="60">
        <f t="shared" si="1"/>
        <v>77.28571428571429</v>
      </c>
      <c r="O12" s="202">
        <v>2500</v>
      </c>
      <c r="P12" s="207">
        <v>1500</v>
      </c>
      <c r="Q12" s="61"/>
      <c r="R12" s="62">
        <v>18500</v>
      </c>
      <c r="S12" s="35"/>
    </row>
    <row r="13" spans="1:19" ht="12.75">
      <c r="A13" s="289" t="s">
        <v>56</v>
      </c>
      <c r="B13" s="63" t="s">
        <v>135</v>
      </c>
      <c r="C13" s="56" t="s">
        <v>6</v>
      </c>
      <c r="D13" s="57">
        <v>100</v>
      </c>
      <c r="E13" s="57">
        <v>90</v>
      </c>
      <c r="F13" s="57">
        <v>0</v>
      </c>
      <c r="G13" s="57">
        <v>40</v>
      </c>
      <c r="H13" s="57">
        <v>100</v>
      </c>
      <c r="I13" s="57">
        <v>80</v>
      </c>
      <c r="J13" s="57">
        <v>90</v>
      </c>
      <c r="K13" s="58">
        <f t="shared" si="0"/>
        <v>500</v>
      </c>
      <c r="L13" s="59">
        <f t="shared" si="2"/>
        <v>71.42857142857143</v>
      </c>
      <c r="M13" s="58">
        <v>5</v>
      </c>
      <c r="N13" s="60">
        <f t="shared" si="1"/>
        <v>76.42857142857143</v>
      </c>
      <c r="O13" s="202">
        <v>850</v>
      </c>
      <c r="P13" s="207">
        <v>800</v>
      </c>
      <c r="Q13" s="61"/>
      <c r="R13" s="62">
        <v>4979</v>
      </c>
      <c r="S13" s="35"/>
    </row>
    <row r="14" spans="1:19" ht="12.75">
      <c r="A14" s="289" t="s">
        <v>40</v>
      </c>
      <c r="B14" s="63" t="s">
        <v>136</v>
      </c>
      <c r="C14" s="56" t="s">
        <v>109</v>
      </c>
      <c r="D14" s="57">
        <v>73</v>
      </c>
      <c r="E14" s="57">
        <v>80</v>
      </c>
      <c r="F14" s="57">
        <v>0</v>
      </c>
      <c r="G14" s="57">
        <v>70</v>
      </c>
      <c r="H14" s="57">
        <v>100</v>
      </c>
      <c r="I14" s="57" t="s">
        <v>74</v>
      </c>
      <c r="J14" s="57">
        <v>85</v>
      </c>
      <c r="K14" s="58">
        <f t="shared" si="0"/>
        <v>408</v>
      </c>
      <c r="L14" s="59">
        <f t="shared" si="2"/>
        <v>58.285714285714285</v>
      </c>
      <c r="M14" s="58">
        <v>5</v>
      </c>
      <c r="N14" s="60">
        <f t="shared" si="1"/>
        <v>63.285714285714285</v>
      </c>
      <c r="O14" s="202">
        <v>2500</v>
      </c>
      <c r="P14" s="207">
        <v>1500</v>
      </c>
      <c r="Q14" s="61"/>
      <c r="R14" s="62">
        <v>8552</v>
      </c>
      <c r="S14" s="35"/>
    </row>
    <row r="15" spans="1:19" ht="12.75">
      <c r="A15" s="289" t="s">
        <v>34</v>
      </c>
      <c r="B15" s="63" t="s">
        <v>137</v>
      </c>
      <c r="C15" s="64" t="s">
        <v>104</v>
      </c>
      <c r="D15" s="57">
        <v>58</v>
      </c>
      <c r="E15" s="57">
        <v>50</v>
      </c>
      <c r="F15" s="57">
        <v>70</v>
      </c>
      <c r="G15" s="57">
        <v>60</v>
      </c>
      <c r="H15" s="57">
        <v>50</v>
      </c>
      <c r="I15" s="57">
        <v>100</v>
      </c>
      <c r="J15" s="57">
        <v>80</v>
      </c>
      <c r="K15" s="58">
        <f t="shared" si="0"/>
        <v>468</v>
      </c>
      <c r="L15" s="59">
        <f t="shared" si="2"/>
        <v>66.85714285714286</v>
      </c>
      <c r="M15" s="58">
        <v>5</v>
      </c>
      <c r="N15" s="60">
        <f t="shared" si="1"/>
        <v>71.85714285714286</v>
      </c>
      <c r="O15" s="202">
        <v>1200</v>
      </c>
      <c r="P15" s="207">
        <v>700</v>
      </c>
      <c r="Q15" s="61"/>
      <c r="R15" s="62"/>
      <c r="S15" s="35"/>
    </row>
    <row r="16" spans="1:19" ht="12.75">
      <c r="A16" s="289" t="s">
        <v>58</v>
      </c>
      <c r="B16" s="63" t="s">
        <v>138</v>
      </c>
      <c r="C16" s="56" t="s">
        <v>8</v>
      </c>
      <c r="D16" s="57">
        <v>100</v>
      </c>
      <c r="E16" s="57" t="s">
        <v>74</v>
      </c>
      <c r="F16" s="57">
        <v>20</v>
      </c>
      <c r="G16" s="57">
        <v>10</v>
      </c>
      <c r="H16" s="57">
        <v>100</v>
      </c>
      <c r="I16" s="57">
        <v>80</v>
      </c>
      <c r="J16" s="57">
        <v>90</v>
      </c>
      <c r="K16" s="58">
        <f t="shared" si="0"/>
        <v>400</v>
      </c>
      <c r="L16" s="59">
        <f t="shared" si="2"/>
        <v>57.142857142857146</v>
      </c>
      <c r="M16" s="58">
        <v>5</v>
      </c>
      <c r="N16" s="60">
        <f t="shared" si="1"/>
        <v>62.142857142857146</v>
      </c>
      <c r="O16" s="202">
        <v>1300</v>
      </c>
      <c r="P16" s="207">
        <v>700</v>
      </c>
      <c r="Q16" s="61"/>
      <c r="R16" s="62">
        <v>6400</v>
      </c>
      <c r="S16" s="35"/>
    </row>
    <row r="17" spans="1:19" ht="12.75">
      <c r="A17" s="289" t="s">
        <v>57</v>
      </c>
      <c r="B17" s="63" t="s">
        <v>138</v>
      </c>
      <c r="C17" s="56" t="s">
        <v>7</v>
      </c>
      <c r="D17" s="57">
        <v>100</v>
      </c>
      <c r="E17" s="57" t="s">
        <v>74</v>
      </c>
      <c r="F17" s="57">
        <v>0</v>
      </c>
      <c r="G17" s="57">
        <v>10</v>
      </c>
      <c r="H17" s="57">
        <v>100</v>
      </c>
      <c r="I17" s="57">
        <v>90</v>
      </c>
      <c r="J17" s="57">
        <v>95</v>
      </c>
      <c r="K17" s="58">
        <f t="shared" si="0"/>
        <v>395</v>
      </c>
      <c r="L17" s="59">
        <f t="shared" si="2"/>
        <v>56.42857142857143</v>
      </c>
      <c r="M17" s="58">
        <v>5</v>
      </c>
      <c r="N17" s="60">
        <f t="shared" si="1"/>
        <v>61.42857142857143</v>
      </c>
      <c r="O17" s="202">
        <v>2000</v>
      </c>
      <c r="P17" s="207">
        <v>1200</v>
      </c>
      <c r="Q17" s="61"/>
      <c r="R17" s="62"/>
      <c r="S17" s="35"/>
    </row>
    <row r="18" spans="1:19" ht="12.75">
      <c r="A18" s="289" t="s">
        <v>67</v>
      </c>
      <c r="B18" s="63" t="s">
        <v>139</v>
      </c>
      <c r="C18" s="56" t="s">
        <v>69</v>
      </c>
      <c r="D18" s="57">
        <v>87</v>
      </c>
      <c r="E18" s="57">
        <v>90</v>
      </c>
      <c r="F18" s="57">
        <v>0</v>
      </c>
      <c r="G18" s="57">
        <v>50</v>
      </c>
      <c r="H18" s="57">
        <v>50</v>
      </c>
      <c r="I18" s="57">
        <v>90</v>
      </c>
      <c r="J18" s="57">
        <v>90</v>
      </c>
      <c r="K18" s="58">
        <f t="shared" si="0"/>
        <v>457</v>
      </c>
      <c r="L18" s="59">
        <f t="shared" si="2"/>
        <v>65.28571428571429</v>
      </c>
      <c r="M18" s="58">
        <v>5</v>
      </c>
      <c r="N18" s="60">
        <f t="shared" si="1"/>
        <v>70.28571428571429</v>
      </c>
      <c r="O18" s="202">
        <v>2000</v>
      </c>
      <c r="P18" s="207">
        <v>1000</v>
      </c>
      <c r="Q18" s="61"/>
      <c r="R18" s="62">
        <v>7219</v>
      </c>
      <c r="S18" s="35"/>
    </row>
    <row r="19" spans="1:19" ht="24">
      <c r="A19" s="289" t="s">
        <v>63</v>
      </c>
      <c r="B19" s="63" t="s">
        <v>140</v>
      </c>
      <c r="C19" s="56" t="s">
        <v>13</v>
      </c>
      <c r="D19" s="57">
        <v>57</v>
      </c>
      <c r="E19" s="57">
        <v>85</v>
      </c>
      <c r="F19" s="57">
        <v>90</v>
      </c>
      <c r="G19" s="57">
        <v>50</v>
      </c>
      <c r="H19" s="57">
        <v>50</v>
      </c>
      <c r="I19" s="57">
        <v>40</v>
      </c>
      <c r="J19" s="57">
        <v>80</v>
      </c>
      <c r="K19" s="58">
        <f t="shared" si="0"/>
        <v>452</v>
      </c>
      <c r="L19" s="59">
        <f t="shared" si="2"/>
        <v>64.57142857142857</v>
      </c>
      <c r="M19" s="58">
        <v>5</v>
      </c>
      <c r="N19" s="60">
        <f t="shared" si="1"/>
        <v>69.57142857142857</v>
      </c>
      <c r="O19" s="202">
        <v>2500</v>
      </c>
      <c r="P19" s="207">
        <v>1000</v>
      </c>
      <c r="Q19" s="61"/>
      <c r="R19" s="62">
        <v>14761</v>
      </c>
      <c r="S19" s="35"/>
    </row>
    <row r="20" spans="1:19" ht="12.75">
      <c r="A20" s="289" t="s">
        <v>31</v>
      </c>
      <c r="B20" s="63" t="s">
        <v>141</v>
      </c>
      <c r="C20" s="56" t="s">
        <v>101</v>
      </c>
      <c r="D20" s="57">
        <v>46</v>
      </c>
      <c r="E20" s="57">
        <v>75</v>
      </c>
      <c r="F20" s="57">
        <v>100</v>
      </c>
      <c r="G20" s="57">
        <v>20</v>
      </c>
      <c r="H20" s="57">
        <v>100</v>
      </c>
      <c r="I20" s="57">
        <v>20</v>
      </c>
      <c r="J20" s="57">
        <v>90</v>
      </c>
      <c r="K20" s="58">
        <f t="shared" si="0"/>
        <v>451</v>
      </c>
      <c r="L20" s="59">
        <f t="shared" si="2"/>
        <v>64.42857142857143</v>
      </c>
      <c r="M20" s="58">
        <v>5</v>
      </c>
      <c r="N20" s="60">
        <f t="shared" si="1"/>
        <v>69.42857142857143</v>
      </c>
      <c r="O20" s="202">
        <v>1748.6</v>
      </c>
      <c r="P20" s="207">
        <v>600</v>
      </c>
      <c r="Q20" s="61"/>
      <c r="R20" s="62">
        <v>29342</v>
      </c>
      <c r="S20" s="35" t="s">
        <v>608</v>
      </c>
    </row>
    <row r="21" spans="1:19" ht="12.75">
      <c r="A21" s="289" t="s">
        <v>54</v>
      </c>
      <c r="B21" s="63" t="s">
        <v>142</v>
      </c>
      <c r="C21" s="56" t="s">
        <v>4</v>
      </c>
      <c r="D21" s="57">
        <v>100</v>
      </c>
      <c r="E21" s="57">
        <v>100</v>
      </c>
      <c r="F21" s="57">
        <v>0</v>
      </c>
      <c r="G21" s="57">
        <v>0</v>
      </c>
      <c r="H21" s="57">
        <v>100</v>
      </c>
      <c r="I21" s="57">
        <v>60</v>
      </c>
      <c r="J21" s="57">
        <v>90</v>
      </c>
      <c r="K21" s="58">
        <f t="shared" si="0"/>
        <v>450</v>
      </c>
      <c r="L21" s="59">
        <f t="shared" si="2"/>
        <v>64.28571428571429</v>
      </c>
      <c r="M21" s="58">
        <v>5</v>
      </c>
      <c r="N21" s="60">
        <f t="shared" si="1"/>
        <v>69.28571428571429</v>
      </c>
      <c r="O21" s="202">
        <v>2500</v>
      </c>
      <c r="P21" s="207">
        <v>1000</v>
      </c>
      <c r="Q21" s="61"/>
      <c r="R21" s="62">
        <v>46629</v>
      </c>
      <c r="S21" s="35"/>
    </row>
    <row r="22" spans="1:19" ht="12.75">
      <c r="A22" s="289" t="s">
        <v>49</v>
      </c>
      <c r="B22" s="63" t="s">
        <v>143</v>
      </c>
      <c r="C22" s="56" t="s">
        <v>116</v>
      </c>
      <c r="D22" s="57">
        <v>86</v>
      </c>
      <c r="E22" s="57">
        <v>55</v>
      </c>
      <c r="F22" s="57">
        <v>50</v>
      </c>
      <c r="G22" s="57">
        <v>40</v>
      </c>
      <c r="H22" s="57">
        <v>50</v>
      </c>
      <c r="I22" s="57">
        <v>100</v>
      </c>
      <c r="J22" s="57">
        <v>90</v>
      </c>
      <c r="K22" s="58">
        <f t="shared" si="0"/>
        <v>471</v>
      </c>
      <c r="L22" s="59">
        <f t="shared" si="2"/>
        <v>67.28571428571429</v>
      </c>
      <c r="M22" s="58"/>
      <c r="N22" s="60">
        <f t="shared" si="1"/>
        <v>67.28571428571429</v>
      </c>
      <c r="O22" s="202">
        <v>2500</v>
      </c>
      <c r="P22" s="207">
        <v>1000</v>
      </c>
      <c r="Q22" s="61"/>
      <c r="R22" s="62">
        <v>11783</v>
      </c>
      <c r="S22" s="35"/>
    </row>
    <row r="23" spans="1:19" ht="12.75">
      <c r="A23" s="289" t="s">
        <v>26</v>
      </c>
      <c r="B23" s="63" t="s">
        <v>144</v>
      </c>
      <c r="C23" s="56" t="s">
        <v>96</v>
      </c>
      <c r="D23" s="57">
        <v>43</v>
      </c>
      <c r="E23" s="57">
        <v>65</v>
      </c>
      <c r="F23" s="57">
        <v>100</v>
      </c>
      <c r="G23" s="57">
        <v>70</v>
      </c>
      <c r="H23" s="57">
        <v>50</v>
      </c>
      <c r="I23" s="57">
        <v>20</v>
      </c>
      <c r="J23" s="57">
        <v>80</v>
      </c>
      <c r="K23" s="58">
        <f t="shared" si="0"/>
        <v>428</v>
      </c>
      <c r="L23" s="59">
        <f t="shared" si="2"/>
        <v>61.142857142857146</v>
      </c>
      <c r="M23" s="58">
        <v>5</v>
      </c>
      <c r="N23" s="60">
        <f t="shared" si="1"/>
        <v>66.14285714285714</v>
      </c>
      <c r="O23" s="202">
        <v>2407</v>
      </c>
      <c r="P23" s="207">
        <v>900</v>
      </c>
      <c r="Q23" s="61"/>
      <c r="R23" s="62">
        <v>2324</v>
      </c>
      <c r="S23" s="35"/>
    </row>
    <row r="24" spans="1:19" ht="36">
      <c r="A24" s="289" t="s">
        <v>33</v>
      </c>
      <c r="B24" s="63" t="s">
        <v>145</v>
      </c>
      <c r="C24" s="56" t="s">
        <v>103</v>
      </c>
      <c r="D24" s="57">
        <v>80</v>
      </c>
      <c r="E24" s="57">
        <v>65</v>
      </c>
      <c r="F24" s="57">
        <v>30</v>
      </c>
      <c r="G24" s="57">
        <v>50</v>
      </c>
      <c r="H24" s="57">
        <v>100</v>
      </c>
      <c r="I24" s="57">
        <v>30</v>
      </c>
      <c r="J24" s="57">
        <v>70</v>
      </c>
      <c r="K24" s="58">
        <f t="shared" si="0"/>
        <v>425</v>
      </c>
      <c r="L24" s="59">
        <f t="shared" si="2"/>
        <v>60.714285714285715</v>
      </c>
      <c r="M24" s="58">
        <v>5</v>
      </c>
      <c r="N24" s="60">
        <f t="shared" si="1"/>
        <v>65.71428571428572</v>
      </c>
      <c r="O24" s="202">
        <v>2000</v>
      </c>
      <c r="P24" s="207">
        <v>800</v>
      </c>
      <c r="Q24" s="61"/>
      <c r="R24" s="62">
        <v>4192</v>
      </c>
      <c r="S24" s="35"/>
    </row>
    <row r="25" spans="1:19" ht="12.75">
      <c r="A25" s="289" t="s">
        <v>39</v>
      </c>
      <c r="B25" s="63" t="s">
        <v>146</v>
      </c>
      <c r="C25" s="56" t="s">
        <v>108</v>
      </c>
      <c r="D25" s="57">
        <v>98</v>
      </c>
      <c r="E25" s="57">
        <v>60</v>
      </c>
      <c r="F25" s="57">
        <v>60</v>
      </c>
      <c r="G25" s="57">
        <v>30</v>
      </c>
      <c r="H25" s="57">
        <v>50</v>
      </c>
      <c r="I25" s="57">
        <v>90</v>
      </c>
      <c r="J25" s="57">
        <v>30</v>
      </c>
      <c r="K25" s="58">
        <f t="shared" si="0"/>
        <v>418</v>
      </c>
      <c r="L25" s="59">
        <f t="shared" si="2"/>
        <v>59.714285714285715</v>
      </c>
      <c r="M25" s="58">
        <v>5</v>
      </c>
      <c r="N25" s="60">
        <f t="shared" si="1"/>
        <v>64.71428571428572</v>
      </c>
      <c r="O25" s="202">
        <v>1200</v>
      </c>
      <c r="P25" s="207"/>
      <c r="Q25" s="61"/>
      <c r="R25" s="62">
        <v>4158</v>
      </c>
      <c r="S25" s="35"/>
    </row>
    <row r="26" spans="1:19" ht="12.75">
      <c r="A26" s="289" t="s">
        <v>47</v>
      </c>
      <c r="B26" s="63" t="s">
        <v>147</v>
      </c>
      <c r="C26" s="56" t="s">
        <v>114</v>
      </c>
      <c r="D26" s="57">
        <v>73</v>
      </c>
      <c r="E26" s="57">
        <v>85</v>
      </c>
      <c r="F26" s="57">
        <v>50</v>
      </c>
      <c r="G26" s="57">
        <v>20</v>
      </c>
      <c r="H26" s="57">
        <v>50</v>
      </c>
      <c r="I26" s="57">
        <v>50</v>
      </c>
      <c r="J26" s="57">
        <v>90</v>
      </c>
      <c r="K26" s="58">
        <f t="shared" si="0"/>
        <v>418</v>
      </c>
      <c r="L26" s="59">
        <f t="shared" si="2"/>
        <v>59.714285714285715</v>
      </c>
      <c r="M26" s="58">
        <v>5</v>
      </c>
      <c r="N26" s="60">
        <f t="shared" si="1"/>
        <v>64.71428571428572</v>
      </c>
      <c r="O26" s="202">
        <v>2100</v>
      </c>
      <c r="P26" s="207"/>
      <c r="Q26" s="61"/>
      <c r="R26" s="62">
        <v>10650</v>
      </c>
      <c r="S26" s="35"/>
    </row>
    <row r="27" spans="1:19" ht="12.75">
      <c r="A27" s="289" t="s">
        <v>29</v>
      </c>
      <c r="B27" s="63" t="s">
        <v>156</v>
      </c>
      <c r="C27" s="56" t="s">
        <v>99</v>
      </c>
      <c r="D27" s="57">
        <v>87</v>
      </c>
      <c r="E27" s="57">
        <v>90</v>
      </c>
      <c r="F27" s="57">
        <v>0</v>
      </c>
      <c r="G27" s="57">
        <v>30</v>
      </c>
      <c r="H27" s="57">
        <v>100</v>
      </c>
      <c r="I27" s="57">
        <v>50</v>
      </c>
      <c r="J27" s="57" t="s">
        <v>74</v>
      </c>
      <c r="K27" s="58">
        <f t="shared" si="0"/>
        <v>357</v>
      </c>
      <c r="L27" s="59">
        <f t="shared" si="2"/>
        <v>51</v>
      </c>
      <c r="M27" s="58">
        <v>5</v>
      </c>
      <c r="N27" s="60">
        <f t="shared" si="1"/>
        <v>56</v>
      </c>
      <c r="O27" s="202">
        <v>4000</v>
      </c>
      <c r="P27" s="207"/>
      <c r="Q27" s="61"/>
      <c r="R27" s="62">
        <v>1992</v>
      </c>
      <c r="S27" s="35"/>
    </row>
    <row r="28" spans="1:19" ht="12.75">
      <c r="A28" s="289" t="s">
        <v>64</v>
      </c>
      <c r="B28" s="63" t="s">
        <v>140</v>
      </c>
      <c r="C28" s="56" t="s">
        <v>14</v>
      </c>
      <c r="D28" s="57">
        <v>46</v>
      </c>
      <c r="E28" s="57">
        <v>55</v>
      </c>
      <c r="F28" s="57">
        <v>80</v>
      </c>
      <c r="G28" s="57">
        <v>30</v>
      </c>
      <c r="H28" s="57">
        <v>50</v>
      </c>
      <c r="I28" s="57">
        <v>60</v>
      </c>
      <c r="J28" s="57">
        <v>95</v>
      </c>
      <c r="K28" s="58">
        <f t="shared" si="0"/>
        <v>416</v>
      </c>
      <c r="L28" s="59">
        <f t="shared" si="2"/>
        <v>59.42857142857143</v>
      </c>
      <c r="M28" s="58">
        <v>5</v>
      </c>
      <c r="N28" s="60">
        <f t="shared" si="1"/>
        <v>64.42857142857143</v>
      </c>
      <c r="O28" s="202">
        <v>2500</v>
      </c>
      <c r="P28" s="207"/>
      <c r="Q28" s="61">
        <v>600</v>
      </c>
      <c r="R28" s="62"/>
      <c r="S28" s="35"/>
    </row>
    <row r="29" spans="1:19" ht="12.75">
      <c r="A29" s="289" t="s">
        <v>66</v>
      </c>
      <c r="B29" s="63" t="s">
        <v>148</v>
      </c>
      <c r="C29" s="56" t="s">
        <v>68</v>
      </c>
      <c r="D29" s="57">
        <v>100</v>
      </c>
      <c r="E29" s="57">
        <v>65</v>
      </c>
      <c r="F29" s="57">
        <v>0</v>
      </c>
      <c r="G29" s="57">
        <v>50</v>
      </c>
      <c r="H29" s="57">
        <v>100</v>
      </c>
      <c r="I29" s="57">
        <v>50</v>
      </c>
      <c r="J29" s="57">
        <v>80</v>
      </c>
      <c r="K29" s="58">
        <f t="shared" si="0"/>
        <v>445</v>
      </c>
      <c r="L29" s="59">
        <f t="shared" si="2"/>
        <v>63.57142857142857</v>
      </c>
      <c r="M29" s="58"/>
      <c r="N29" s="60">
        <f t="shared" si="1"/>
        <v>63.57142857142857</v>
      </c>
      <c r="O29" s="202">
        <v>2300</v>
      </c>
      <c r="P29" s="207"/>
      <c r="Q29" s="61"/>
      <c r="R29" s="62">
        <v>0</v>
      </c>
      <c r="S29" s="35"/>
    </row>
    <row r="30" spans="1:19" ht="12.75">
      <c r="A30" s="289" t="s">
        <v>30</v>
      </c>
      <c r="B30" s="63" t="s">
        <v>149</v>
      </c>
      <c r="C30" s="56" t="s">
        <v>100</v>
      </c>
      <c r="D30" s="57">
        <v>100</v>
      </c>
      <c r="E30" s="57">
        <v>0</v>
      </c>
      <c r="F30" s="57">
        <v>60</v>
      </c>
      <c r="G30" s="57">
        <v>20</v>
      </c>
      <c r="H30" s="57">
        <v>100</v>
      </c>
      <c r="I30" s="57">
        <v>40</v>
      </c>
      <c r="J30" s="57">
        <v>85</v>
      </c>
      <c r="K30" s="58">
        <f t="shared" si="0"/>
        <v>405</v>
      </c>
      <c r="L30" s="59">
        <f t="shared" si="2"/>
        <v>57.857142857142854</v>
      </c>
      <c r="M30" s="58">
        <v>5</v>
      </c>
      <c r="N30" s="60">
        <f t="shared" si="1"/>
        <v>62.857142857142854</v>
      </c>
      <c r="O30" s="202">
        <v>2500</v>
      </c>
      <c r="P30" s="207"/>
      <c r="Q30" s="61"/>
      <c r="R30" s="62">
        <v>0</v>
      </c>
      <c r="S30" s="35"/>
    </row>
    <row r="31" spans="1:19" ht="12.75">
      <c r="A31" s="289" t="s">
        <v>59</v>
      </c>
      <c r="B31" s="63" t="s">
        <v>150</v>
      </c>
      <c r="C31" s="56" t="s">
        <v>9</v>
      </c>
      <c r="D31" s="57">
        <v>100</v>
      </c>
      <c r="E31" s="57">
        <v>70</v>
      </c>
      <c r="F31" s="57">
        <v>0</v>
      </c>
      <c r="G31" s="57">
        <v>20</v>
      </c>
      <c r="H31" s="57">
        <v>100</v>
      </c>
      <c r="I31" s="57">
        <v>70</v>
      </c>
      <c r="J31" s="57">
        <v>75</v>
      </c>
      <c r="K31" s="58">
        <f t="shared" si="0"/>
        <v>435</v>
      </c>
      <c r="L31" s="59">
        <f t="shared" si="2"/>
        <v>62.142857142857146</v>
      </c>
      <c r="M31" s="58"/>
      <c r="N31" s="60">
        <f t="shared" si="1"/>
        <v>62.142857142857146</v>
      </c>
      <c r="O31" s="202">
        <v>1920</v>
      </c>
      <c r="P31" s="207"/>
      <c r="Q31" s="61">
        <v>500</v>
      </c>
      <c r="R31" s="62">
        <v>13798</v>
      </c>
      <c r="S31" s="35"/>
    </row>
    <row r="32" spans="1:19" ht="12.75">
      <c r="A32" s="289" t="s">
        <v>60</v>
      </c>
      <c r="B32" s="63" t="s">
        <v>155</v>
      </c>
      <c r="C32" s="64" t="s">
        <v>10</v>
      </c>
      <c r="D32" s="57">
        <v>100</v>
      </c>
      <c r="E32" s="57">
        <v>80</v>
      </c>
      <c r="F32" s="57">
        <v>0</v>
      </c>
      <c r="G32" s="57">
        <v>60</v>
      </c>
      <c r="H32" s="57">
        <v>50</v>
      </c>
      <c r="I32" s="57">
        <v>30</v>
      </c>
      <c r="J32" s="57">
        <v>75</v>
      </c>
      <c r="K32" s="58">
        <f t="shared" si="0"/>
        <v>395</v>
      </c>
      <c r="L32" s="59">
        <f t="shared" si="2"/>
        <v>56.42857142857143</v>
      </c>
      <c r="M32" s="58">
        <v>5</v>
      </c>
      <c r="N32" s="60">
        <f t="shared" si="1"/>
        <v>61.42857142857143</v>
      </c>
      <c r="O32" s="202">
        <v>2500</v>
      </c>
      <c r="P32" s="207"/>
      <c r="Q32" s="61">
        <v>500</v>
      </c>
      <c r="R32" s="62">
        <v>1896</v>
      </c>
      <c r="S32" s="35"/>
    </row>
    <row r="33" spans="1:19" ht="36">
      <c r="A33" s="289" t="s">
        <v>20</v>
      </c>
      <c r="B33" s="63" t="s">
        <v>151</v>
      </c>
      <c r="C33" s="56" t="s">
        <v>91</v>
      </c>
      <c r="D33" s="57">
        <v>47</v>
      </c>
      <c r="E33" s="57">
        <v>65</v>
      </c>
      <c r="F33" s="57">
        <v>0</v>
      </c>
      <c r="G33" s="57">
        <v>20</v>
      </c>
      <c r="H33" s="57">
        <v>50</v>
      </c>
      <c r="I33" s="57">
        <v>100</v>
      </c>
      <c r="J33" s="57">
        <v>75</v>
      </c>
      <c r="K33" s="58">
        <f t="shared" si="0"/>
        <v>357</v>
      </c>
      <c r="L33" s="59">
        <f t="shared" si="2"/>
        <v>51</v>
      </c>
      <c r="M33" s="58">
        <v>5</v>
      </c>
      <c r="N33" s="60">
        <f t="shared" si="1"/>
        <v>56</v>
      </c>
      <c r="O33" s="202">
        <v>1103</v>
      </c>
      <c r="P33" s="207"/>
      <c r="Q33" s="61"/>
      <c r="R33" s="62">
        <v>1500</v>
      </c>
      <c r="S33" s="35"/>
    </row>
    <row r="34" spans="1:19" ht="12.75">
      <c r="A34" s="289" t="s">
        <v>46</v>
      </c>
      <c r="B34" s="63" t="s">
        <v>152</v>
      </c>
      <c r="C34" s="56" t="s">
        <v>113</v>
      </c>
      <c r="D34" s="57">
        <v>49</v>
      </c>
      <c r="E34" s="57">
        <v>50</v>
      </c>
      <c r="F34" s="57">
        <v>0</v>
      </c>
      <c r="G34" s="57">
        <v>60</v>
      </c>
      <c r="H34" s="57">
        <v>50</v>
      </c>
      <c r="I34" s="57">
        <v>60</v>
      </c>
      <c r="J34" s="57">
        <v>85</v>
      </c>
      <c r="K34" s="58">
        <f t="shared" si="0"/>
        <v>354</v>
      </c>
      <c r="L34" s="59">
        <f t="shared" si="2"/>
        <v>50.57142857142857</v>
      </c>
      <c r="M34" s="58">
        <v>5</v>
      </c>
      <c r="N34" s="60">
        <f t="shared" si="1"/>
        <v>55.57142857142857</v>
      </c>
      <c r="O34" s="202">
        <v>1380</v>
      </c>
      <c r="P34" s="207"/>
      <c r="Q34" s="61"/>
      <c r="R34" s="62">
        <v>2464</v>
      </c>
      <c r="S34" s="35"/>
    </row>
    <row r="35" spans="1:19" ht="12.75">
      <c r="A35" s="289" t="s">
        <v>17</v>
      </c>
      <c r="B35" s="63" t="s">
        <v>153</v>
      </c>
      <c r="C35" s="56" t="s">
        <v>88</v>
      </c>
      <c r="D35" s="57">
        <v>0</v>
      </c>
      <c r="E35" s="57">
        <v>50</v>
      </c>
      <c r="F35" s="57">
        <v>0</v>
      </c>
      <c r="G35" s="65">
        <v>100</v>
      </c>
      <c r="H35" s="57">
        <v>50</v>
      </c>
      <c r="I35" s="57">
        <v>90</v>
      </c>
      <c r="J35" s="57">
        <v>60</v>
      </c>
      <c r="K35" s="58">
        <f t="shared" si="0"/>
        <v>350</v>
      </c>
      <c r="L35" s="59">
        <f t="shared" si="2"/>
        <v>50</v>
      </c>
      <c r="M35" s="58">
        <v>5</v>
      </c>
      <c r="N35" s="60">
        <f t="shared" si="1"/>
        <v>55</v>
      </c>
      <c r="O35" s="202">
        <v>1750</v>
      </c>
      <c r="P35" s="207"/>
      <c r="Q35" s="61"/>
      <c r="R35" s="62"/>
      <c r="S35" s="35"/>
    </row>
    <row r="36" spans="1:19" ht="24">
      <c r="A36" s="289" t="s">
        <v>23</v>
      </c>
      <c r="B36" s="63" t="s">
        <v>154</v>
      </c>
      <c r="C36" s="56" t="s">
        <v>70</v>
      </c>
      <c r="D36" s="57">
        <v>36</v>
      </c>
      <c r="E36" s="57">
        <v>50</v>
      </c>
      <c r="F36" s="57">
        <v>40</v>
      </c>
      <c r="G36" s="57">
        <v>30</v>
      </c>
      <c r="H36" s="57">
        <v>50</v>
      </c>
      <c r="I36" s="57">
        <v>60</v>
      </c>
      <c r="J36" s="57">
        <v>75</v>
      </c>
      <c r="K36" s="58">
        <f t="shared" si="0"/>
        <v>341</v>
      </c>
      <c r="L36" s="59">
        <f t="shared" si="2"/>
        <v>48.714285714285715</v>
      </c>
      <c r="M36" s="58">
        <v>5</v>
      </c>
      <c r="N36" s="60">
        <f t="shared" si="1"/>
        <v>53.714285714285715</v>
      </c>
      <c r="O36" s="202">
        <v>1606.92</v>
      </c>
      <c r="P36" s="207"/>
      <c r="Q36" s="61">
        <v>350</v>
      </c>
      <c r="R36" s="62">
        <v>2514</v>
      </c>
      <c r="S36" s="35"/>
    </row>
    <row r="37" spans="1:19" ht="12.75">
      <c r="A37" s="289" t="s">
        <v>61</v>
      </c>
      <c r="B37" s="63" t="s">
        <v>155</v>
      </c>
      <c r="C37" s="56" t="s">
        <v>11</v>
      </c>
      <c r="D37" s="57">
        <v>78</v>
      </c>
      <c r="E37" s="57">
        <v>80</v>
      </c>
      <c r="F37" s="57">
        <v>0</v>
      </c>
      <c r="G37" s="57">
        <v>50</v>
      </c>
      <c r="H37" s="57">
        <v>50</v>
      </c>
      <c r="I37" s="57">
        <v>20</v>
      </c>
      <c r="J37" s="57">
        <v>60</v>
      </c>
      <c r="K37" s="58">
        <f aca="true" t="shared" si="3" ref="K37:K57">SUM(D37:J37)</f>
        <v>338</v>
      </c>
      <c r="L37" s="59">
        <f t="shared" si="2"/>
        <v>48.285714285714285</v>
      </c>
      <c r="M37" s="58">
        <v>5</v>
      </c>
      <c r="N37" s="60">
        <f aca="true" t="shared" si="4" ref="N37:N57">L37+M37</f>
        <v>53.285714285714285</v>
      </c>
      <c r="O37" s="202">
        <v>2080</v>
      </c>
      <c r="P37" s="207"/>
      <c r="Q37" s="61"/>
      <c r="R37" s="62"/>
      <c r="S37" s="35"/>
    </row>
    <row r="38" spans="1:19" ht="24">
      <c r="A38" s="289" t="s">
        <v>52</v>
      </c>
      <c r="B38" s="63" t="s">
        <v>157</v>
      </c>
      <c r="C38" s="56" t="s">
        <v>2</v>
      </c>
      <c r="D38" s="57">
        <v>71</v>
      </c>
      <c r="E38" s="57">
        <v>55</v>
      </c>
      <c r="F38" s="57">
        <v>20</v>
      </c>
      <c r="G38" s="57">
        <v>20</v>
      </c>
      <c r="H38" s="57">
        <v>50</v>
      </c>
      <c r="I38" s="57">
        <v>40</v>
      </c>
      <c r="J38" s="57">
        <v>55</v>
      </c>
      <c r="K38" s="58">
        <f t="shared" si="3"/>
        <v>311</v>
      </c>
      <c r="L38" s="59">
        <f t="shared" si="2"/>
        <v>44.42857142857143</v>
      </c>
      <c r="M38" s="58">
        <v>5</v>
      </c>
      <c r="N38" s="60">
        <f t="shared" si="4"/>
        <v>49.42857142857143</v>
      </c>
      <c r="O38" s="202">
        <v>2000</v>
      </c>
      <c r="P38" s="207"/>
      <c r="Q38" s="61"/>
      <c r="R38" s="62">
        <v>1876</v>
      </c>
      <c r="S38" s="35"/>
    </row>
    <row r="39" spans="1:19" ht="24">
      <c r="A39" s="289" t="s">
        <v>36</v>
      </c>
      <c r="B39" s="63" t="s">
        <v>158</v>
      </c>
      <c r="C39" s="56" t="s">
        <v>106</v>
      </c>
      <c r="D39" s="57">
        <v>0</v>
      </c>
      <c r="E39" s="57">
        <v>45</v>
      </c>
      <c r="F39" s="57">
        <v>95</v>
      </c>
      <c r="G39" s="57">
        <v>10</v>
      </c>
      <c r="H39" s="57">
        <v>50</v>
      </c>
      <c r="I39" s="57">
        <v>20</v>
      </c>
      <c r="J39" s="57">
        <v>90</v>
      </c>
      <c r="K39" s="58">
        <f t="shared" si="3"/>
        <v>310</v>
      </c>
      <c r="L39" s="59">
        <f t="shared" si="2"/>
        <v>44.285714285714285</v>
      </c>
      <c r="M39" s="58">
        <v>5</v>
      </c>
      <c r="N39" s="60">
        <f t="shared" si="4"/>
        <v>49.285714285714285</v>
      </c>
      <c r="O39" s="202">
        <v>2500</v>
      </c>
      <c r="P39" s="207"/>
      <c r="Q39" s="61"/>
      <c r="R39" s="62">
        <v>2900</v>
      </c>
      <c r="S39" s="35"/>
    </row>
    <row r="40" spans="1:19" ht="12.75">
      <c r="A40" s="289" t="s">
        <v>55</v>
      </c>
      <c r="B40" s="63" t="s">
        <v>159</v>
      </c>
      <c r="C40" s="56" t="s">
        <v>5</v>
      </c>
      <c r="D40" s="57">
        <v>51</v>
      </c>
      <c r="E40" s="57">
        <v>50</v>
      </c>
      <c r="F40" s="57">
        <v>50</v>
      </c>
      <c r="G40" s="57">
        <v>30</v>
      </c>
      <c r="H40" s="57">
        <v>50</v>
      </c>
      <c r="I40" s="57">
        <v>20</v>
      </c>
      <c r="J40" s="57">
        <v>85</v>
      </c>
      <c r="K40" s="58">
        <f t="shared" si="3"/>
        <v>336</v>
      </c>
      <c r="L40" s="59">
        <f t="shared" si="2"/>
        <v>48</v>
      </c>
      <c r="M40" s="58"/>
      <c r="N40" s="60">
        <f t="shared" si="4"/>
        <v>48</v>
      </c>
      <c r="O40" s="202">
        <v>2500</v>
      </c>
      <c r="P40" s="207"/>
      <c r="Q40" s="61"/>
      <c r="R40" s="62">
        <v>10677</v>
      </c>
      <c r="S40" s="35"/>
    </row>
    <row r="41" spans="1:19" ht="12.75">
      <c r="A41" s="289" t="s">
        <v>35</v>
      </c>
      <c r="B41" s="63" t="s">
        <v>160</v>
      </c>
      <c r="C41" s="64" t="s">
        <v>105</v>
      </c>
      <c r="D41" s="57">
        <v>64</v>
      </c>
      <c r="E41" s="57">
        <v>55</v>
      </c>
      <c r="F41" s="57">
        <v>0</v>
      </c>
      <c r="G41" s="57">
        <v>20</v>
      </c>
      <c r="H41" s="57">
        <v>50</v>
      </c>
      <c r="I41" s="57">
        <v>50</v>
      </c>
      <c r="J41" s="57">
        <v>55</v>
      </c>
      <c r="K41" s="58">
        <f t="shared" si="3"/>
        <v>294</v>
      </c>
      <c r="L41" s="59">
        <f t="shared" si="2"/>
        <v>42</v>
      </c>
      <c r="M41" s="58">
        <v>5</v>
      </c>
      <c r="N41" s="60">
        <f t="shared" si="4"/>
        <v>47</v>
      </c>
      <c r="O41" s="202">
        <v>1260</v>
      </c>
      <c r="P41" s="207"/>
      <c r="Q41" s="61">
        <v>350</v>
      </c>
      <c r="R41" s="62">
        <v>3990</v>
      </c>
      <c r="S41" s="35"/>
    </row>
    <row r="42" spans="1:19" ht="24">
      <c r="A42" s="289" t="s">
        <v>48</v>
      </c>
      <c r="B42" s="63" t="s">
        <v>161</v>
      </c>
      <c r="C42" s="64" t="s">
        <v>115</v>
      </c>
      <c r="D42" s="57">
        <v>37</v>
      </c>
      <c r="E42" s="57">
        <v>40</v>
      </c>
      <c r="F42" s="57">
        <v>30</v>
      </c>
      <c r="G42" s="57">
        <v>10</v>
      </c>
      <c r="H42" s="57">
        <v>50</v>
      </c>
      <c r="I42" s="57">
        <v>40</v>
      </c>
      <c r="J42" s="57">
        <v>65</v>
      </c>
      <c r="K42" s="58">
        <f t="shared" si="3"/>
        <v>272</v>
      </c>
      <c r="L42" s="59">
        <f t="shared" si="2"/>
        <v>38.857142857142854</v>
      </c>
      <c r="M42" s="58">
        <v>5</v>
      </c>
      <c r="N42" s="60">
        <f t="shared" si="4"/>
        <v>43.857142857142854</v>
      </c>
      <c r="O42" s="202">
        <v>2500</v>
      </c>
      <c r="P42" s="207"/>
      <c r="Q42" s="61"/>
      <c r="R42" s="62">
        <v>5932</v>
      </c>
      <c r="S42" s="35"/>
    </row>
    <row r="43" spans="1:19" ht="12.75">
      <c r="A43" s="289" t="s">
        <v>28</v>
      </c>
      <c r="B43" s="63" t="s">
        <v>149</v>
      </c>
      <c r="C43" s="56" t="s">
        <v>98</v>
      </c>
      <c r="D43" s="57">
        <v>0</v>
      </c>
      <c r="E43" s="57">
        <v>65</v>
      </c>
      <c r="F43" s="57">
        <v>60</v>
      </c>
      <c r="G43" s="57">
        <v>20</v>
      </c>
      <c r="H43" s="57">
        <v>10</v>
      </c>
      <c r="I43" s="57">
        <v>30</v>
      </c>
      <c r="J43" s="57">
        <v>75</v>
      </c>
      <c r="K43" s="58">
        <f t="shared" si="3"/>
        <v>260</v>
      </c>
      <c r="L43" s="59">
        <f t="shared" si="2"/>
        <v>37.142857142857146</v>
      </c>
      <c r="M43" s="58">
        <v>5</v>
      </c>
      <c r="N43" s="60">
        <f t="shared" si="4"/>
        <v>42.142857142857146</v>
      </c>
      <c r="O43" s="202">
        <v>2000</v>
      </c>
      <c r="P43" s="207"/>
      <c r="Q43" s="61"/>
      <c r="R43" s="62">
        <v>0</v>
      </c>
      <c r="S43" s="35"/>
    </row>
    <row r="44" spans="1:19" ht="12.75">
      <c r="A44" s="289" t="s">
        <v>24</v>
      </c>
      <c r="B44" s="63" t="s">
        <v>162</v>
      </c>
      <c r="C44" s="56" t="s">
        <v>94</v>
      </c>
      <c r="D44" s="57">
        <v>0</v>
      </c>
      <c r="E44" s="57">
        <v>30</v>
      </c>
      <c r="F44" s="57">
        <v>0</v>
      </c>
      <c r="G44" s="57">
        <v>30</v>
      </c>
      <c r="H44" s="57">
        <v>10</v>
      </c>
      <c r="I44" s="57">
        <v>90</v>
      </c>
      <c r="J44" s="57">
        <v>75</v>
      </c>
      <c r="K44" s="58">
        <f t="shared" si="3"/>
        <v>235</v>
      </c>
      <c r="L44" s="59">
        <f t="shared" si="2"/>
        <v>33.57142857142857</v>
      </c>
      <c r="M44" s="58">
        <v>5</v>
      </c>
      <c r="N44" s="60">
        <f t="shared" si="4"/>
        <v>38.57142857142857</v>
      </c>
      <c r="O44" s="202">
        <v>2500</v>
      </c>
      <c r="P44" s="207"/>
      <c r="Q44" s="61"/>
      <c r="R44" s="62">
        <v>1400</v>
      </c>
      <c r="S44" s="35"/>
    </row>
    <row r="45" spans="1:19" ht="12.75">
      <c r="A45" s="289" t="s">
        <v>25</v>
      </c>
      <c r="B45" s="63" t="s">
        <v>163</v>
      </c>
      <c r="C45" s="56" t="s">
        <v>95</v>
      </c>
      <c r="D45" s="57">
        <v>0</v>
      </c>
      <c r="E45" s="57">
        <v>30</v>
      </c>
      <c r="F45" s="57">
        <v>10</v>
      </c>
      <c r="G45" s="57">
        <v>70</v>
      </c>
      <c r="H45" s="57">
        <v>10</v>
      </c>
      <c r="I45" s="57">
        <v>40</v>
      </c>
      <c r="J45" s="57">
        <v>60</v>
      </c>
      <c r="K45" s="58">
        <f t="shared" si="3"/>
        <v>220</v>
      </c>
      <c r="L45" s="59">
        <f t="shared" si="2"/>
        <v>31.428571428571427</v>
      </c>
      <c r="M45" s="58">
        <v>5</v>
      </c>
      <c r="N45" s="60">
        <f t="shared" si="4"/>
        <v>36.42857142857143</v>
      </c>
      <c r="O45" s="202">
        <v>2500</v>
      </c>
      <c r="P45" s="207"/>
      <c r="Q45" s="61"/>
      <c r="R45" s="62"/>
      <c r="S45" s="35"/>
    </row>
    <row r="46" spans="1:19" ht="12.75">
      <c r="A46" s="289" t="s">
        <v>85</v>
      </c>
      <c r="B46" s="63" t="s">
        <v>164</v>
      </c>
      <c r="C46" s="56" t="s">
        <v>86</v>
      </c>
      <c r="D46" s="57">
        <v>0</v>
      </c>
      <c r="E46" s="57">
        <v>65</v>
      </c>
      <c r="F46" s="57">
        <v>0</v>
      </c>
      <c r="G46" s="57">
        <v>40</v>
      </c>
      <c r="H46" s="57">
        <v>10</v>
      </c>
      <c r="I46" s="57">
        <v>20</v>
      </c>
      <c r="J46" s="57">
        <v>70</v>
      </c>
      <c r="K46" s="58">
        <f t="shared" si="3"/>
        <v>205</v>
      </c>
      <c r="L46" s="59">
        <f t="shared" si="2"/>
        <v>29.285714285714285</v>
      </c>
      <c r="M46" s="58">
        <v>5</v>
      </c>
      <c r="N46" s="60">
        <f t="shared" si="4"/>
        <v>34.285714285714285</v>
      </c>
      <c r="O46" s="202">
        <v>2443</v>
      </c>
      <c r="P46" s="207"/>
      <c r="Q46" s="61"/>
      <c r="R46" s="62">
        <v>3458</v>
      </c>
      <c r="S46" s="35"/>
    </row>
    <row r="47" spans="1:19" ht="12.75">
      <c r="A47" s="289" t="s">
        <v>21</v>
      </c>
      <c r="B47" s="63" t="s">
        <v>165</v>
      </c>
      <c r="C47" s="56" t="s">
        <v>92</v>
      </c>
      <c r="D47" s="57">
        <v>0</v>
      </c>
      <c r="E47" s="57">
        <v>45</v>
      </c>
      <c r="F47" s="57">
        <v>0</v>
      </c>
      <c r="G47" s="57">
        <v>20</v>
      </c>
      <c r="H47" s="57">
        <v>50</v>
      </c>
      <c r="I47" s="57">
        <v>20</v>
      </c>
      <c r="J47" s="57">
        <v>65</v>
      </c>
      <c r="K47" s="58">
        <f t="shared" si="3"/>
        <v>200</v>
      </c>
      <c r="L47" s="59">
        <f t="shared" si="2"/>
        <v>28.571428571428573</v>
      </c>
      <c r="M47" s="58">
        <v>5</v>
      </c>
      <c r="N47" s="60">
        <f t="shared" si="4"/>
        <v>33.57142857142857</v>
      </c>
      <c r="O47" s="202">
        <v>420</v>
      </c>
      <c r="P47" s="207"/>
      <c r="Q47" s="61"/>
      <c r="R47" s="62">
        <v>900</v>
      </c>
      <c r="S47" s="35"/>
    </row>
    <row r="48" spans="1:19" ht="12.75">
      <c r="A48" s="289" t="s">
        <v>27</v>
      </c>
      <c r="B48" s="63" t="s">
        <v>166</v>
      </c>
      <c r="C48" s="56" t="s">
        <v>97</v>
      </c>
      <c r="D48" s="57">
        <v>0</v>
      </c>
      <c r="E48" s="57">
        <v>30</v>
      </c>
      <c r="F48" s="57">
        <v>20</v>
      </c>
      <c r="G48" s="57">
        <v>10</v>
      </c>
      <c r="H48" s="57">
        <v>50</v>
      </c>
      <c r="I48" s="57">
        <v>50</v>
      </c>
      <c r="J48" s="57">
        <v>35</v>
      </c>
      <c r="K48" s="58">
        <f t="shared" si="3"/>
        <v>195</v>
      </c>
      <c r="L48" s="59">
        <f t="shared" si="2"/>
        <v>27.857142857142858</v>
      </c>
      <c r="M48" s="58">
        <v>5</v>
      </c>
      <c r="N48" s="60">
        <f t="shared" si="4"/>
        <v>32.85714285714286</v>
      </c>
      <c r="O48" s="202">
        <v>1620</v>
      </c>
      <c r="P48" s="207"/>
      <c r="Q48" s="61"/>
      <c r="R48" s="62">
        <v>830</v>
      </c>
      <c r="S48" s="35"/>
    </row>
    <row r="49" spans="1:19" ht="12.75">
      <c r="A49" s="289" t="s">
        <v>45</v>
      </c>
      <c r="B49" s="63" t="s">
        <v>167</v>
      </c>
      <c r="C49" s="56" t="s">
        <v>112</v>
      </c>
      <c r="D49" s="57">
        <v>0</v>
      </c>
      <c r="E49" s="57">
        <v>40</v>
      </c>
      <c r="F49" s="57">
        <v>0</v>
      </c>
      <c r="G49" s="57">
        <v>70</v>
      </c>
      <c r="H49" s="57">
        <v>10</v>
      </c>
      <c r="I49" s="57">
        <v>40</v>
      </c>
      <c r="J49" s="57">
        <v>35</v>
      </c>
      <c r="K49" s="58">
        <f t="shared" si="3"/>
        <v>195</v>
      </c>
      <c r="L49" s="59">
        <f t="shared" si="2"/>
        <v>27.857142857142858</v>
      </c>
      <c r="M49" s="58">
        <v>5</v>
      </c>
      <c r="N49" s="60">
        <f t="shared" si="4"/>
        <v>32.85714285714286</v>
      </c>
      <c r="O49" s="202">
        <v>700</v>
      </c>
      <c r="P49" s="207"/>
      <c r="Q49" s="61"/>
      <c r="R49" s="62">
        <v>1616</v>
      </c>
      <c r="S49" s="35"/>
    </row>
    <row r="50" spans="1:19" ht="24">
      <c r="A50" s="289" t="s">
        <v>16</v>
      </c>
      <c r="B50" s="63" t="s">
        <v>168</v>
      </c>
      <c r="C50" s="56" t="s">
        <v>87</v>
      </c>
      <c r="D50" s="57">
        <v>0</v>
      </c>
      <c r="E50" s="57">
        <v>30</v>
      </c>
      <c r="F50" s="57">
        <v>0</v>
      </c>
      <c r="G50" s="57">
        <v>20</v>
      </c>
      <c r="H50" s="57">
        <v>10</v>
      </c>
      <c r="I50" s="57">
        <v>50</v>
      </c>
      <c r="J50" s="57">
        <v>60</v>
      </c>
      <c r="K50" s="58">
        <f t="shared" si="3"/>
        <v>170</v>
      </c>
      <c r="L50" s="59">
        <f t="shared" si="2"/>
        <v>24.285714285714285</v>
      </c>
      <c r="M50" s="58">
        <v>5</v>
      </c>
      <c r="N50" s="60">
        <f t="shared" si="4"/>
        <v>29.285714285714285</v>
      </c>
      <c r="O50" s="202">
        <v>1360</v>
      </c>
      <c r="P50" s="207"/>
      <c r="Q50" s="61"/>
      <c r="R50" s="62">
        <v>500</v>
      </c>
      <c r="S50" s="35"/>
    </row>
    <row r="51" spans="1:19" ht="12.75">
      <c r="A51" s="289" t="s">
        <v>41</v>
      </c>
      <c r="B51" s="63" t="s">
        <v>169</v>
      </c>
      <c r="C51" s="56" t="s">
        <v>110</v>
      </c>
      <c r="D51" s="57">
        <v>0</v>
      </c>
      <c r="E51" s="57">
        <v>10</v>
      </c>
      <c r="F51" s="57">
        <v>95</v>
      </c>
      <c r="G51" s="57">
        <v>10</v>
      </c>
      <c r="H51" s="57">
        <v>10</v>
      </c>
      <c r="I51" s="57">
        <v>20</v>
      </c>
      <c r="J51" s="57">
        <v>10</v>
      </c>
      <c r="K51" s="58">
        <f t="shared" si="3"/>
        <v>155</v>
      </c>
      <c r="L51" s="59">
        <f t="shared" si="2"/>
        <v>22.142857142857142</v>
      </c>
      <c r="M51" s="58">
        <v>5</v>
      </c>
      <c r="N51" s="60">
        <f t="shared" si="4"/>
        <v>27.142857142857142</v>
      </c>
      <c r="O51" s="202">
        <v>2450</v>
      </c>
      <c r="P51" s="207"/>
      <c r="Q51" s="61"/>
      <c r="R51" s="62">
        <v>0</v>
      </c>
      <c r="S51" s="35"/>
    </row>
    <row r="52" spans="1:19" ht="25.5" customHeight="1">
      <c r="A52" s="289" t="s">
        <v>43</v>
      </c>
      <c r="B52" s="63" t="s">
        <v>170</v>
      </c>
      <c r="C52" s="56" t="s">
        <v>73</v>
      </c>
      <c r="D52" s="57">
        <v>0</v>
      </c>
      <c r="E52" s="57">
        <v>10</v>
      </c>
      <c r="F52" s="57">
        <v>0</v>
      </c>
      <c r="G52" s="57">
        <v>30</v>
      </c>
      <c r="H52" s="57">
        <v>50</v>
      </c>
      <c r="I52" s="57">
        <v>40</v>
      </c>
      <c r="J52" s="57" t="s">
        <v>74</v>
      </c>
      <c r="K52" s="58">
        <f t="shared" si="3"/>
        <v>130</v>
      </c>
      <c r="L52" s="59">
        <f t="shared" si="2"/>
        <v>18.571428571428573</v>
      </c>
      <c r="M52" s="58">
        <v>5</v>
      </c>
      <c r="N52" s="60">
        <f t="shared" si="4"/>
        <v>23.571428571428573</v>
      </c>
      <c r="O52" s="202">
        <v>4000</v>
      </c>
      <c r="P52" s="207"/>
      <c r="Q52" s="61">
        <v>400</v>
      </c>
      <c r="R52" s="62">
        <v>1000</v>
      </c>
      <c r="S52" s="35"/>
    </row>
    <row r="53" spans="1:19" ht="12.75">
      <c r="A53" s="289" t="s">
        <v>42</v>
      </c>
      <c r="B53" s="63" t="s">
        <v>171</v>
      </c>
      <c r="C53" s="56" t="s">
        <v>72</v>
      </c>
      <c r="D53" s="57">
        <v>0</v>
      </c>
      <c r="E53" s="57">
        <v>30</v>
      </c>
      <c r="F53" s="57">
        <v>0</v>
      </c>
      <c r="G53" s="57">
        <v>10</v>
      </c>
      <c r="H53" s="57">
        <v>10</v>
      </c>
      <c r="I53" s="57">
        <v>40</v>
      </c>
      <c r="J53" s="57">
        <v>55</v>
      </c>
      <c r="K53" s="58">
        <f t="shared" si="3"/>
        <v>145</v>
      </c>
      <c r="L53" s="59">
        <f t="shared" si="2"/>
        <v>20.714285714285715</v>
      </c>
      <c r="M53" s="58">
        <v>5</v>
      </c>
      <c r="N53" s="60">
        <f t="shared" si="4"/>
        <v>25.714285714285715</v>
      </c>
      <c r="O53" s="202">
        <v>2000</v>
      </c>
      <c r="P53" s="207"/>
      <c r="Q53" s="61"/>
      <c r="R53" s="62">
        <v>0</v>
      </c>
      <c r="S53" s="35"/>
    </row>
    <row r="54" spans="1:19" ht="12.75">
      <c r="A54" s="289" t="s">
        <v>18</v>
      </c>
      <c r="B54" s="63" t="s">
        <v>172</v>
      </c>
      <c r="C54" s="56" t="s">
        <v>89</v>
      </c>
      <c r="D54" s="57">
        <v>0</v>
      </c>
      <c r="E54" s="57">
        <v>65</v>
      </c>
      <c r="F54" s="57">
        <v>0</v>
      </c>
      <c r="G54" s="57">
        <v>10</v>
      </c>
      <c r="H54" s="57">
        <v>10</v>
      </c>
      <c r="I54" s="57">
        <v>20</v>
      </c>
      <c r="J54" s="57">
        <v>55</v>
      </c>
      <c r="K54" s="58">
        <f t="shared" si="3"/>
        <v>160</v>
      </c>
      <c r="L54" s="59">
        <f t="shared" si="2"/>
        <v>22.857142857142858</v>
      </c>
      <c r="M54" s="58"/>
      <c r="N54" s="60">
        <f t="shared" si="4"/>
        <v>22.857142857142858</v>
      </c>
      <c r="O54" s="202">
        <v>1950</v>
      </c>
      <c r="P54" s="207"/>
      <c r="Q54" s="61"/>
      <c r="R54" s="62">
        <v>0</v>
      </c>
      <c r="S54" s="35"/>
    </row>
    <row r="55" spans="1:19" ht="12.75">
      <c r="A55" s="289" t="s">
        <v>51</v>
      </c>
      <c r="B55" s="63" t="s">
        <v>609</v>
      </c>
      <c r="C55" s="56" t="s">
        <v>1</v>
      </c>
      <c r="D55" s="57">
        <v>0</v>
      </c>
      <c r="E55" s="57">
        <v>10</v>
      </c>
      <c r="F55" s="57">
        <v>0</v>
      </c>
      <c r="G55" s="57">
        <v>30</v>
      </c>
      <c r="H55" s="57">
        <v>10</v>
      </c>
      <c r="I55" s="57">
        <v>50</v>
      </c>
      <c r="J55" s="57">
        <v>20</v>
      </c>
      <c r="K55" s="58">
        <f t="shared" si="3"/>
        <v>120</v>
      </c>
      <c r="L55" s="59">
        <f t="shared" si="2"/>
        <v>17.142857142857142</v>
      </c>
      <c r="M55" s="58">
        <v>5</v>
      </c>
      <c r="N55" s="60">
        <f t="shared" si="4"/>
        <v>22.142857142857142</v>
      </c>
      <c r="O55" s="202">
        <v>1959</v>
      </c>
      <c r="P55" s="207"/>
      <c r="Q55" s="61"/>
      <c r="R55" s="62">
        <v>500</v>
      </c>
      <c r="S55" s="35"/>
    </row>
    <row r="56" spans="1:19" s="3" customFormat="1" ht="12.75">
      <c r="A56" s="289" t="s">
        <v>22</v>
      </c>
      <c r="B56" s="63" t="s">
        <v>173</v>
      </c>
      <c r="C56" s="56" t="s">
        <v>93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8">
        <f t="shared" si="3"/>
        <v>0</v>
      </c>
      <c r="L56" s="59">
        <f t="shared" si="2"/>
        <v>0</v>
      </c>
      <c r="M56" s="58">
        <v>0</v>
      </c>
      <c r="N56" s="60">
        <f t="shared" si="4"/>
        <v>0</v>
      </c>
      <c r="O56" s="202">
        <v>2324</v>
      </c>
      <c r="P56" s="207"/>
      <c r="Q56" s="61"/>
      <c r="R56" s="62"/>
      <c r="S56" s="66"/>
    </row>
    <row r="57" spans="1:19" ht="13.5" thickBot="1">
      <c r="A57" s="290" t="s">
        <v>37</v>
      </c>
      <c r="B57" s="67" t="s">
        <v>174</v>
      </c>
      <c r="C57" s="68" t="s">
        <v>107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70">
        <f t="shared" si="3"/>
        <v>0</v>
      </c>
      <c r="L57" s="71">
        <v>0</v>
      </c>
      <c r="M57" s="70">
        <v>0</v>
      </c>
      <c r="N57" s="72">
        <f t="shared" si="4"/>
        <v>0</v>
      </c>
      <c r="O57" s="203">
        <v>1500</v>
      </c>
      <c r="P57" s="208"/>
      <c r="Q57" s="73"/>
      <c r="R57" s="74"/>
      <c r="S57" s="35"/>
    </row>
    <row r="58" spans="1:19" ht="13.5" thickBot="1">
      <c r="A58" s="195"/>
      <c r="B58" s="196"/>
      <c r="C58" s="75" t="s">
        <v>77</v>
      </c>
      <c r="D58" s="76"/>
      <c r="E58" s="76"/>
      <c r="F58" s="76"/>
      <c r="G58" s="76"/>
      <c r="H58" s="76"/>
      <c r="I58" s="76"/>
      <c r="J58" s="76"/>
      <c r="K58" s="77"/>
      <c r="L58" s="78"/>
      <c r="M58" s="78"/>
      <c r="N58" s="79"/>
      <c r="O58" s="204">
        <f>SUM(O5:O57)</f>
        <v>109121.52</v>
      </c>
      <c r="P58" s="209">
        <f>SUM(P5:P57)</f>
        <v>24300</v>
      </c>
      <c r="Q58" s="80">
        <f>SUM(Q5:Q57)-Q54-Q50-Q49-Q33-Q13-Q14</f>
        <v>2700</v>
      </c>
      <c r="R58" s="81">
        <f>SUM(R5:R57)</f>
        <v>267217</v>
      </c>
      <c r="S58" s="35"/>
    </row>
    <row r="59" spans="1:19" ht="13.5" thickBot="1">
      <c r="A59" s="82"/>
      <c r="B59" s="83"/>
      <c r="C59" s="84" t="s">
        <v>125</v>
      </c>
      <c r="D59" s="85"/>
      <c r="E59" s="85"/>
      <c r="F59" s="85"/>
      <c r="G59" s="85"/>
      <c r="H59" s="85"/>
      <c r="I59" s="85"/>
      <c r="J59" s="85"/>
      <c r="K59" s="86"/>
      <c r="L59" s="87"/>
      <c r="M59" s="87"/>
      <c r="N59" s="88"/>
      <c r="O59" s="205"/>
      <c r="P59" s="210">
        <f>P58+Q58</f>
        <v>27000</v>
      </c>
      <c r="Q59" s="91"/>
      <c r="R59" s="92"/>
      <c r="S59" s="35"/>
    </row>
    <row r="60" spans="15:18" ht="12.75">
      <c r="O60" s="7"/>
      <c r="P60" s="8"/>
      <c r="Q60" s="8"/>
      <c r="R60" s="8"/>
    </row>
    <row r="61" spans="15:18" ht="13.5" thickBot="1">
      <c r="O61" s="7"/>
      <c r="P61" s="8"/>
      <c r="Q61" s="8"/>
      <c r="R61" s="8"/>
    </row>
    <row r="62" spans="1:18" ht="13.5" thickBot="1">
      <c r="A62" s="5" t="s">
        <v>124</v>
      </c>
      <c r="B62" s="6"/>
      <c r="C62" s="33" t="s">
        <v>175</v>
      </c>
      <c r="D62" s="28"/>
      <c r="E62" s="28"/>
      <c r="F62" s="28"/>
      <c r="G62" s="28"/>
      <c r="H62" s="28"/>
      <c r="I62" s="28"/>
      <c r="J62" s="28"/>
      <c r="K62" s="27" t="s">
        <v>122</v>
      </c>
      <c r="L62" s="28"/>
      <c r="M62" s="28"/>
      <c r="N62" s="28"/>
      <c r="O62" s="29"/>
      <c r="P62" s="30">
        <v>27000</v>
      </c>
      <c r="Q62" s="31"/>
      <c r="R62" s="32"/>
    </row>
    <row r="63" spans="1:18" ht="77.25" thickBot="1">
      <c r="A63" s="264" t="s">
        <v>121</v>
      </c>
      <c r="B63" s="265" t="s">
        <v>120</v>
      </c>
      <c r="C63" s="265" t="s">
        <v>119</v>
      </c>
      <c r="D63" s="276" t="s">
        <v>176</v>
      </c>
      <c r="E63" s="276" t="s">
        <v>177</v>
      </c>
      <c r="F63" s="276" t="s">
        <v>178</v>
      </c>
      <c r="G63" s="276" t="s">
        <v>179</v>
      </c>
      <c r="H63" s="277" t="s">
        <v>180</v>
      </c>
      <c r="I63" s="276" t="s">
        <v>181</v>
      </c>
      <c r="J63" s="276" t="s">
        <v>182</v>
      </c>
      <c r="K63" s="269" t="s">
        <v>75</v>
      </c>
      <c r="L63" s="269" t="s">
        <v>183</v>
      </c>
      <c r="M63" s="270" t="s">
        <v>76</v>
      </c>
      <c r="N63" s="271" t="s">
        <v>75</v>
      </c>
      <c r="O63" s="199" t="s">
        <v>118</v>
      </c>
      <c r="P63" s="200" t="s">
        <v>611</v>
      </c>
      <c r="Q63" s="20" t="s">
        <v>612</v>
      </c>
      <c r="R63" s="263" t="s">
        <v>613</v>
      </c>
    </row>
    <row r="64" spans="1:18" ht="12.75">
      <c r="A64" s="284" t="s">
        <v>232</v>
      </c>
      <c r="B64" s="278" t="s">
        <v>310</v>
      </c>
      <c r="C64" s="98" t="s">
        <v>233</v>
      </c>
      <c r="D64" s="99">
        <v>80</v>
      </c>
      <c r="E64" s="100">
        <v>90</v>
      </c>
      <c r="F64" s="101">
        <v>50</v>
      </c>
      <c r="G64" s="99">
        <v>50</v>
      </c>
      <c r="H64" s="102">
        <v>85</v>
      </c>
      <c r="I64" s="99">
        <v>60</v>
      </c>
      <c r="J64" s="103">
        <v>80</v>
      </c>
      <c r="K64" s="103">
        <f aca="true" t="shared" si="5" ref="K64:K95">D64+E64+F64+G64+H64+I64+J64</f>
        <v>495</v>
      </c>
      <c r="L64" s="104">
        <f aca="true" t="shared" si="6" ref="L64:L95">K64/7</f>
        <v>70.71428571428571</v>
      </c>
      <c r="M64" s="103">
        <v>5</v>
      </c>
      <c r="N64" s="105">
        <f aca="true" t="shared" si="7" ref="N64:N95">L64+M64</f>
        <v>75.71428571428571</v>
      </c>
      <c r="O64" s="106">
        <v>2500</v>
      </c>
      <c r="P64" s="17">
        <v>925</v>
      </c>
      <c r="Q64" s="21"/>
      <c r="R64" s="13">
        <v>7707</v>
      </c>
    </row>
    <row r="65" spans="1:18" ht="12.75">
      <c r="A65" s="285" t="s">
        <v>264</v>
      </c>
      <c r="B65" s="119" t="s">
        <v>311</v>
      </c>
      <c r="C65" s="108" t="s">
        <v>265</v>
      </c>
      <c r="D65" s="109">
        <v>75</v>
      </c>
      <c r="E65" s="110">
        <v>100</v>
      </c>
      <c r="F65" s="111">
        <v>75</v>
      </c>
      <c r="G65" s="109">
        <v>80</v>
      </c>
      <c r="H65" s="112">
        <v>35</v>
      </c>
      <c r="I65" s="109">
        <v>50</v>
      </c>
      <c r="J65" s="113">
        <v>30</v>
      </c>
      <c r="K65" s="113">
        <f t="shared" si="5"/>
        <v>445</v>
      </c>
      <c r="L65" s="114">
        <f t="shared" si="6"/>
        <v>63.57142857142857</v>
      </c>
      <c r="M65" s="115">
        <v>5</v>
      </c>
      <c r="N65" s="116">
        <f t="shared" si="7"/>
        <v>68.57142857142857</v>
      </c>
      <c r="O65" s="117">
        <v>880</v>
      </c>
      <c r="P65" s="18">
        <v>450</v>
      </c>
      <c r="Q65" s="22"/>
      <c r="R65" s="14">
        <v>5500</v>
      </c>
    </row>
    <row r="66" spans="1:18" ht="12.75">
      <c r="A66" s="285" t="s">
        <v>302</v>
      </c>
      <c r="B66" s="119" t="s">
        <v>312</v>
      </c>
      <c r="C66" s="108" t="s">
        <v>303</v>
      </c>
      <c r="D66" s="109">
        <v>90</v>
      </c>
      <c r="E66" s="110">
        <v>95</v>
      </c>
      <c r="F66" s="111">
        <v>50</v>
      </c>
      <c r="G66" s="109">
        <v>50</v>
      </c>
      <c r="H66" s="112">
        <v>75</v>
      </c>
      <c r="I66" s="109">
        <v>0</v>
      </c>
      <c r="J66" s="113">
        <v>70</v>
      </c>
      <c r="K66" s="113">
        <f t="shared" si="5"/>
        <v>430</v>
      </c>
      <c r="L66" s="114">
        <f t="shared" si="6"/>
        <v>61.42857142857143</v>
      </c>
      <c r="M66" s="113">
        <v>5</v>
      </c>
      <c r="N66" s="116">
        <f t="shared" si="7"/>
        <v>66.42857142857143</v>
      </c>
      <c r="O66" s="117">
        <v>2500</v>
      </c>
      <c r="P66" s="18">
        <v>925</v>
      </c>
      <c r="Q66" s="22"/>
      <c r="R66" s="14">
        <v>12847</v>
      </c>
    </row>
    <row r="67" spans="1:18" ht="12.75">
      <c r="A67" s="285" t="s">
        <v>228</v>
      </c>
      <c r="B67" s="119" t="s">
        <v>313</v>
      </c>
      <c r="C67" s="108" t="s">
        <v>229</v>
      </c>
      <c r="D67" s="109">
        <v>70</v>
      </c>
      <c r="E67" s="110">
        <v>80</v>
      </c>
      <c r="F67" s="111">
        <v>40</v>
      </c>
      <c r="G67" s="109">
        <v>55</v>
      </c>
      <c r="H67" s="112">
        <v>65</v>
      </c>
      <c r="I67" s="109">
        <v>40</v>
      </c>
      <c r="J67" s="113">
        <v>60</v>
      </c>
      <c r="K67" s="113">
        <f t="shared" si="5"/>
        <v>410</v>
      </c>
      <c r="L67" s="114">
        <f t="shared" si="6"/>
        <v>58.57142857142857</v>
      </c>
      <c r="M67" s="113">
        <v>5</v>
      </c>
      <c r="N67" s="116">
        <f t="shared" si="7"/>
        <v>63.57142857142857</v>
      </c>
      <c r="O67" s="118">
        <v>2000</v>
      </c>
      <c r="P67" s="18">
        <v>900</v>
      </c>
      <c r="Q67" s="22"/>
      <c r="R67" s="14">
        <v>500</v>
      </c>
    </row>
    <row r="68" spans="1:18" ht="22.5">
      <c r="A68" s="286" t="s">
        <v>294</v>
      </c>
      <c r="B68" s="119" t="s">
        <v>314</v>
      </c>
      <c r="C68" s="120" t="s">
        <v>295</v>
      </c>
      <c r="D68" s="109">
        <v>75</v>
      </c>
      <c r="E68" s="110">
        <v>95</v>
      </c>
      <c r="F68" s="111">
        <v>70</v>
      </c>
      <c r="G68" s="109">
        <v>40</v>
      </c>
      <c r="H68" s="112">
        <v>40</v>
      </c>
      <c r="I68" s="109">
        <v>30</v>
      </c>
      <c r="J68" s="113">
        <v>60</v>
      </c>
      <c r="K68" s="113">
        <f t="shared" si="5"/>
        <v>410</v>
      </c>
      <c r="L68" s="114">
        <f t="shared" si="6"/>
        <v>58.57142857142857</v>
      </c>
      <c r="M68" s="113">
        <v>5</v>
      </c>
      <c r="N68" s="116">
        <f t="shared" si="7"/>
        <v>63.57142857142857</v>
      </c>
      <c r="O68" s="118">
        <v>1385</v>
      </c>
      <c r="P68" s="18">
        <v>700</v>
      </c>
      <c r="Q68" s="22"/>
      <c r="R68" s="14">
        <v>5450</v>
      </c>
    </row>
    <row r="69" spans="1:18" ht="22.5">
      <c r="A69" s="285" t="s">
        <v>242</v>
      </c>
      <c r="B69" s="119" t="s">
        <v>315</v>
      </c>
      <c r="C69" s="108" t="s">
        <v>243</v>
      </c>
      <c r="D69" s="109">
        <v>50</v>
      </c>
      <c r="E69" s="109">
        <v>100</v>
      </c>
      <c r="F69" s="111">
        <v>50</v>
      </c>
      <c r="G69" s="109">
        <v>50</v>
      </c>
      <c r="H69" s="112">
        <v>40</v>
      </c>
      <c r="I69" s="109">
        <v>50</v>
      </c>
      <c r="J69" s="113">
        <v>60</v>
      </c>
      <c r="K69" s="113">
        <f t="shared" si="5"/>
        <v>400</v>
      </c>
      <c r="L69" s="114">
        <f t="shared" si="6"/>
        <v>57.142857142857146</v>
      </c>
      <c r="M69" s="113">
        <v>5</v>
      </c>
      <c r="N69" s="116">
        <f t="shared" si="7"/>
        <v>62.142857142857146</v>
      </c>
      <c r="O69" s="118">
        <v>1120</v>
      </c>
      <c r="P69" s="18">
        <v>600</v>
      </c>
      <c r="Q69" s="22"/>
      <c r="R69" s="14"/>
    </row>
    <row r="70" spans="1:18" ht="12.75">
      <c r="A70" s="286" t="s">
        <v>210</v>
      </c>
      <c r="B70" s="119" t="s">
        <v>316</v>
      </c>
      <c r="C70" s="108" t="s">
        <v>211</v>
      </c>
      <c r="D70" s="109">
        <v>65</v>
      </c>
      <c r="E70" s="110">
        <v>95</v>
      </c>
      <c r="F70" s="111">
        <v>50</v>
      </c>
      <c r="G70" s="109">
        <v>30</v>
      </c>
      <c r="H70" s="112">
        <v>80</v>
      </c>
      <c r="I70" s="109">
        <v>45</v>
      </c>
      <c r="J70" s="113">
        <v>30</v>
      </c>
      <c r="K70" s="113">
        <f t="shared" si="5"/>
        <v>395</v>
      </c>
      <c r="L70" s="114">
        <f t="shared" si="6"/>
        <v>56.42857142857143</v>
      </c>
      <c r="M70" s="113">
        <v>5</v>
      </c>
      <c r="N70" s="116">
        <f t="shared" si="7"/>
        <v>61.42857142857143</v>
      </c>
      <c r="O70" s="118">
        <v>2300</v>
      </c>
      <c r="P70" s="18">
        <v>900</v>
      </c>
      <c r="Q70" s="22"/>
      <c r="R70" s="14">
        <v>1347</v>
      </c>
    </row>
    <row r="71" spans="1:18" ht="22.5">
      <c r="A71" s="286" t="s">
        <v>296</v>
      </c>
      <c r="B71" s="119" t="s">
        <v>317</v>
      </c>
      <c r="C71" s="108" t="s">
        <v>297</v>
      </c>
      <c r="D71" s="109">
        <v>70</v>
      </c>
      <c r="E71" s="109">
        <v>70</v>
      </c>
      <c r="F71" s="111">
        <v>60</v>
      </c>
      <c r="G71" s="109">
        <v>50</v>
      </c>
      <c r="H71" s="112">
        <v>45</v>
      </c>
      <c r="I71" s="109">
        <v>30</v>
      </c>
      <c r="J71" s="113">
        <v>70</v>
      </c>
      <c r="K71" s="113">
        <f t="shared" si="5"/>
        <v>395</v>
      </c>
      <c r="L71" s="114">
        <f t="shared" si="6"/>
        <v>56.42857142857143</v>
      </c>
      <c r="M71" s="113">
        <v>5</v>
      </c>
      <c r="N71" s="116">
        <f t="shared" si="7"/>
        <v>61.42857142857143</v>
      </c>
      <c r="O71" s="118">
        <v>2500</v>
      </c>
      <c r="P71" s="18"/>
      <c r="Q71" s="22">
        <v>350</v>
      </c>
      <c r="R71" s="14"/>
    </row>
    <row r="72" spans="1:18" ht="12.75">
      <c r="A72" s="285" t="s">
        <v>236</v>
      </c>
      <c r="B72" s="119" t="s">
        <v>318</v>
      </c>
      <c r="C72" s="108" t="s">
        <v>237</v>
      </c>
      <c r="D72" s="109">
        <v>65</v>
      </c>
      <c r="E72" s="110">
        <v>65</v>
      </c>
      <c r="F72" s="111">
        <v>70</v>
      </c>
      <c r="G72" s="109">
        <v>50</v>
      </c>
      <c r="H72" s="112">
        <v>25</v>
      </c>
      <c r="I72" s="109">
        <v>70</v>
      </c>
      <c r="J72" s="113">
        <v>80</v>
      </c>
      <c r="K72" s="113">
        <f t="shared" si="5"/>
        <v>425</v>
      </c>
      <c r="L72" s="114">
        <f t="shared" si="6"/>
        <v>60.714285714285715</v>
      </c>
      <c r="M72" s="113">
        <v>0</v>
      </c>
      <c r="N72" s="116">
        <f t="shared" si="7"/>
        <v>60.714285714285715</v>
      </c>
      <c r="O72" s="118">
        <v>1952</v>
      </c>
      <c r="P72" s="18">
        <v>800</v>
      </c>
      <c r="Q72" s="22"/>
      <c r="R72" s="14">
        <v>3929</v>
      </c>
    </row>
    <row r="73" spans="1:18" ht="12.75">
      <c r="A73" s="285" t="s">
        <v>224</v>
      </c>
      <c r="B73" s="119" t="s">
        <v>610</v>
      </c>
      <c r="C73" s="120" t="s">
        <v>225</v>
      </c>
      <c r="D73" s="109">
        <v>80</v>
      </c>
      <c r="E73" s="110">
        <v>100</v>
      </c>
      <c r="F73" s="111">
        <v>80</v>
      </c>
      <c r="G73" s="109">
        <v>70</v>
      </c>
      <c r="H73" s="112">
        <v>25</v>
      </c>
      <c r="I73" s="109">
        <v>0</v>
      </c>
      <c r="J73" s="113">
        <v>20</v>
      </c>
      <c r="K73" s="113">
        <f t="shared" si="5"/>
        <v>375</v>
      </c>
      <c r="L73" s="114">
        <f t="shared" si="6"/>
        <v>53.57142857142857</v>
      </c>
      <c r="M73" s="113">
        <v>5</v>
      </c>
      <c r="N73" s="116">
        <f t="shared" si="7"/>
        <v>58.57142857142857</v>
      </c>
      <c r="O73" s="121">
        <v>799.4</v>
      </c>
      <c r="P73" s="18">
        <v>350</v>
      </c>
      <c r="Q73" s="22"/>
      <c r="R73" s="14">
        <v>2556</v>
      </c>
    </row>
    <row r="74" spans="1:18" ht="12.75">
      <c r="A74" s="286" t="s">
        <v>292</v>
      </c>
      <c r="B74" s="119" t="s">
        <v>319</v>
      </c>
      <c r="C74" s="108" t="s">
        <v>293</v>
      </c>
      <c r="D74" s="109">
        <v>50</v>
      </c>
      <c r="E74" s="110">
        <v>90</v>
      </c>
      <c r="F74" s="111">
        <v>40</v>
      </c>
      <c r="G74" s="109">
        <v>50</v>
      </c>
      <c r="H74" s="112">
        <v>65</v>
      </c>
      <c r="I74" s="109">
        <v>30</v>
      </c>
      <c r="J74" s="113">
        <v>50</v>
      </c>
      <c r="K74" s="113">
        <f t="shared" si="5"/>
        <v>375</v>
      </c>
      <c r="L74" s="114">
        <f t="shared" si="6"/>
        <v>53.57142857142857</v>
      </c>
      <c r="M74" s="113">
        <v>5</v>
      </c>
      <c r="N74" s="116">
        <f t="shared" si="7"/>
        <v>58.57142857142857</v>
      </c>
      <c r="O74" s="117">
        <v>2450</v>
      </c>
      <c r="P74" s="18">
        <v>600</v>
      </c>
      <c r="Q74" s="22"/>
      <c r="R74" s="14">
        <v>5394</v>
      </c>
    </row>
    <row r="75" spans="1:18" ht="12.75">
      <c r="A75" s="285" t="s">
        <v>230</v>
      </c>
      <c r="B75" s="120" t="s">
        <v>320</v>
      </c>
      <c r="C75" s="108" t="s">
        <v>231</v>
      </c>
      <c r="D75" s="109">
        <v>65</v>
      </c>
      <c r="E75" s="110">
        <v>80</v>
      </c>
      <c r="F75" s="111">
        <v>50</v>
      </c>
      <c r="G75" s="109">
        <v>40</v>
      </c>
      <c r="H75" s="112">
        <v>90</v>
      </c>
      <c r="I75" s="109">
        <v>0</v>
      </c>
      <c r="J75" s="113">
        <v>80</v>
      </c>
      <c r="K75" s="113">
        <f t="shared" si="5"/>
        <v>405</v>
      </c>
      <c r="L75" s="114">
        <f t="shared" si="6"/>
        <v>57.857142857142854</v>
      </c>
      <c r="M75" s="113">
        <v>0</v>
      </c>
      <c r="N75" s="116">
        <f t="shared" si="7"/>
        <v>57.857142857142854</v>
      </c>
      <c r="O75" s="118">
        <v>2500</v>
      </c>
      <c r="P75" s="18">
        <v>600</v>
      </c>
      <c r="Q75" s="22"/>
      <c r="R75" s="14">
        <v>9566</v>
      </c>
    </row>
    <row r="76" spans="1:18" ht="12.75">
      <c r="A76" s="285" t="s">
        <v>244</v>
      </c>
      <c r="B76" s="119" t="s">
        <v>321</v>
      </c>
      <c r="C76" s="108" t="s">
        <v>245</v>
      </c>
      <c r="D76" s="109">
        <v>45</v>
      </c>
      <c r="E76" s="110">
        <v>100</v>
      </c>
      <c r="F76" s="111">
        <v>30</v>
      </c>
      <c r="G76" s="109">
        <v>80</v>
      </c>
      <c r="H76" s="112">
        <v>90</v>
      </c>
      <c r="I76" s="109">
        <v>0</v>
      </c>
      <c r="J76" s="113">
        <v>60</v>
      </c>
      <c r="K76" s="113">
        <f t="shared" si="5"/>
        <v>405</v>
      </c>
      <c r="L76" s="114">
        <f t="shared" si="6"/>
        <v>57.857142857142854</v>
      </c>
      <c r="M76" s="113">
        <v>0</v>
      </c>
      <c r="N76" s="116">
        <f t="shared" si="7"/>
        <v>57.857142857142854</v>
      </c>
      <c r="O76" s="122">
        <v>400</v>
      </c>
      <c r="P76" s="18">
        <v>350</v>
      </c>
      <c r="Q76" s="22"/>
      <c r="R76" s="14">
        <v>1815</v>
      </c>
    </row>
    <row r="77" spans="1:18" ht="12.75">
      <c r="A77" s="285" t="s">
        <v>286</v>
      </c>
      <c r="B77" s="119" t="s">
        <v>322</v>
      </c>
      <c r="C77" s="107" t="s">
        <v>287</v>
      </c>
      <c r="D77" s="109">
        <v>85</v>
      </c>
      <c r="E77" s="110">
        <v>95</v>
      </c>
      <c r="F77" s="111">
        <v>75</v>
      </c>
      <c r="G77" s="109">
        <v>20</v>
      </c>
      <c r="H77" s="112">
        <v>60</v>
      </c>
      <c r="I77" s="109">
        <v>0</v>
      </c>
      <c r="J77" s="113">
        <v>70</v>
      </c>
      <c r="K77" s="113">
        <f t="shared" si="5"/>
        <v>405</v>
      </c>
      <c r="L77" s="114">
        <f t="shared" si="6"/>
        <v>57.857142857142854</v>
      </c>
      <c r="M77" s="113">
        <v>0</v>
      </c>
      <c r="N77" s="116">
        <f t="shared" si="7"/>
        <v>57.857142857142854</v>
      </c>
      <c r="O77" s="117">
        <v>3400</v>
      </c>
      <c r="P77" s="18">
        <v>850</v>
      </c>
      <c r="Q77" s="22"/>
      <c r="R77" s="14">
        <v>0</v>
      </c>
    </row>
    <row r="78" spans="1:18" ht="12.75">
      <c r="A78" s="286" t="s">
        <v>194</v>
      </c>
      <c r="B78" s="119" t="s">
        <v>339</v>
      </c>
      <c r="C78" s="108" t="s">
        <v>195</v>
      </c>
      <c r="D78" s="109">
        <v>60</v>
      </c>
      <c r="E78" s="110">
        <v>70</v>
      </c>
      <c r="F78" s="111">
        <v>50</v>
      </c>
      <c r="G78" s="109">
        <v>45</v>
      </c>
      <c r="H78" s="112">
        <v>85</v>
      </c>
      <c r="I78" s="109">
        <v>0</v>
      </c>
      <c r="J78" s="113">
        <v>60</v>
      </c>
      <c r="K78" s="113">
        <f t="shared" si="5"/>
        <v>370</v>
      </c>
      <c r="L78" s="114">
        <f t="shared" si="6"/>
        <v>52.857142857142854</v>
      </c>
      <c r="M78" s="113">
        <v>5</v>
      </c>
      <c r="N78" s="116">
        <f t="shared" si="7"/>
        <v>57.857142857142854</v>
      </c>
      <c r="O78" s="118">
        <v>2200</v>
      </c>
      <c r="P78" s="18">
        <v>700</v>
      </c>
      <c r="Q78" s="22"/>
      <c r="R78" s="14">
        <v>0</v>
      </c>
    </row>
    <row r="79" spans="1:18" ht="12.75">
      <c r="A79" s="285" t="s">
        <v>246</v>
      </c>
      <c r="B79" s="119" t="s">
        <v>323</v>
      </c>
      <c r="C79" s="108" t="s">
        <v>247</v>
      </c>
      <c r="D79" s="109">
        <v>60</v>
      </c>
      <c r="E79" s="110">
        <v>90</v>
      </c>
      <c r="F79" s="111">
        <v>40</v>
      </c>
      <c r="G79" s="109">
        <v>40</v>
      </c>
      <c r="H79" s="112">
        <v>55</v>
      </c>
      <c r="I79" s="109">
        <v>50</v>
      </c>
      <c r="J79" s="113">
        <v>30</v>
      </c>
      <c r="K79" s="113">
        <f t="shared" si="5"/>
        <v>365</v>
      </c>
      <c r="L79" s="114">
        <f t="shared" si="6"/>
        <v>52.142857142857146</v>
      </c>
      <c r="M79" s="113">
        <v>5</v>
      </c>
      <c r="N79" s="116">
        <f t="shared" si="7"/>
        <v>57.142857142857146</v>
      </c>
      <c r="O79" s="117">
        <v>1370</v>
      </c>
      <c r="P79" s="18">
        <v>600</v>
      </c>
      <c r="Q79" s="22"/>
      <c r="R79" s="14">
        <v>2000</v>
      </c>
    </row>
    <row r="80" spans="1:18" ht="12.75">
      <c r="A80" s="285" t="s">
        <v>288</v>
      </c>
      <c r="B80" s="119" t="s">
        <v>324</v>
      </c>
      <c r="C80" s="108" t="s">
        <v>289</v>
      </c>
      <c r="D80" s="109">
        <v>70</v>
      </c>
      <c r="E80" s="110">
        <v>70</v>
      </c>
      <c r="F80" s="111">
        <v>70</v>
      </c>
      <c r="G80" s="109">
        <v>80</v>
      </c>
      <c r="H80" s="112">
        <v>40</v>
      </c>
      <c r="I80" s="109">
        <v>50</v>
      </c>
      <c r="J80" s="113">
        <v>20</v>
      </c>
      <c r="K80" s="113">
        <f t="shared" si="5"/>
        <v>400</v>
      </c>
      <c r="L80" s="114">
        <f t="shared" si="6"/>
        <v>57.142857142857146</v>
      </c>
      <c r="M80" s="113">
        <v>0</v>
      </c>
      <c r="N80" s="116">
        <f t="shared" si="7"/>
        <v>57.142857142857146</v>
      </c>
      <c r="O80" s="122">
        <v>750</v>
      </c>
      <c r="P80" s="18">
        <v>350</v>
      </c>
      <c r="Q80" s="22"/>
      <c r="R80" s="14">
        <v>0</v>
      </c>
    </row>
    <row r="81" spans="1:18" ht="12.75">
      <c r="A81" s="286" t="s">
        <v>212</v>
      </c>
      <c r="B81" s="119" t="s">
        <v>325</v>
      </c>
      <c r="C81" s="108" t="s">
        <v>213</v>
      </c>
      <c r="D81" s="109">
        <v>55</v>
      </c>
      <c r="E81" s="110">
        <v>60</v>
      </c>
      <c r="F81" s="111">
        <v>70</v>
      </c>
      <c r="G81" s="109">
        <v>40</v>
      </c>
      <c r="H81" s="112">
        <v>45</v>
      </c>
      <c r="I81" s="109">
        <v>30</v>
      </c>
      <c r="J81" s="113">
        <v>60</v>
      </c>
      <c r="K81" s="113">
        <f t="shared" si="5"/>
        <v>360</v>
      </c>
      <c r="L81" s="114">
        <f t="shared" si="6"/>
        <v>51.42857142857143</v>
      </c>
      <c r="M81" s="113">
        <v>5</v>
      </c>
      <c r="N81" s="116">
        <f t="shared" si="7"/>
        <v>56.42857142857143</v>
      </c>
      <c r="O81" s="118">
        <v>3000</v>
      </c>
      <c r="P81" s="18"/>
      <c r="Q81" s="22"/>
      <c r="R81" s="14">
        <v>9819</v>
      </c>
    </row>
    <row r="82" spans="1:18" ht="12.75">
      <c r="A82" s="285" t="s">
        <v>262</v>
      </c>
      <c r="B82" s="119" t="s">
        <v>326</v>
      </c>
      <c r="C82" s="108" t="s">
        <v>263</v>
      </c>
      <c r="D82" s="109">
        <v>70</v>
      </c>
      <c r="E82" s="110">
        <v>100</v>
      </c>
      <c r="F82" s="111">
        <v>100</v>
      </c>
      <c r="G82" s="109">
        <v>20</v>
      </c>
      <c r="H82" s="112">
        <v>0</v>
      </c>
      <c r="I82" s="109">
        <v>40</v>
      </c>
      <c r="J82" s="113">
        <v>30</v>
      </c>
      <c r="K82" s="113">
        <f t="shared" si="5"/>
        <v>360</v>
      </c>
      <c r="L82" s="114">
        <f t="shared" si="6"/>
        <v>51.42857142857143</v>
      </c>
      <c r="M82" s="113">
        <v>5</v>
      </c>
      <c r="N82" s="116">
        <f t="shared" si="7"/>
        <v>56.42857142857143</v>
      </c>
      <c r="O82" s="117">
        <v>2420</v>
      </c>
      <c r="P82" s="18">
        <v>850</v>
      </c>
      <c r="Q82" s="22"/>
      <c r="R82" s="14">
        <v>700</v>
      </c>
    </row>
    <row r="83" spans="1:18" ht="12.75">
      <c r="A83" s="285" t="s">
        <v>284</v>
      </c>
      <c r="B83" s="119" t="s">
        <v>327</v>
      </c>
      <c r="C83" s="108" t="s">
        <v>285</v>
      </c>
      <c r="D83" s="109">
        <v>60</v>
      </c>
      <c r="E83" s="110">
        <v>100</v>
      </c>
      <c r="F83" s="111">
        <v>80</v>
      </c>
      <c r="G83" s="109">
        <v>30</v>
      </c>
      <c r="H83" s="112">
        <v>40</v>
      </c>
      <c r="I83" s="109">
        <v>0</v>
      </c>
      <c r="J83" s="113">
        <v>50</v>
      </c>
      <c r="K83" s="113">
        <f t="shared" si="5"/>
        <v>360</v>
      </c>
      <c r="L83" s="114">
        <f t="shared" si="6"/>
        <v>51.42857142857143</v>
      </c>
      <c r="M83" s="113">
        <v>5</v>
      </c>
      <c r="N83" s="116">
        <f t="shared" si="7"/>
        <v>56.42857142857143</v>
      </c>
      <c r="O83" s="117">
        <v>350</v>
      </c>
      <c r="P83" s="18">
        <v>350</v>
      </c>
      <c r="Q83" s="22"/>
      <c r="R83" s="14">
        <v>0</v>
      </c>
    </row>
    <row r="84" spans="1:18" ht="12.75">
      <c r="A84" s="285" t="s">
        <v>306</v>
      </c>
      <c r="B84" s="119" t="s">
        <v>328</v>
      </c>
      <c r="C84" s="108" t="s">
        <v>307</v>
      </c>
      <c r="D84" s="109">
        <v>100</v>
      </c>
      <c r="E84" s="110">
        <v>50</v>
      </c>
      <c r="F84" s="111">
        <v>100</v>
      </c>
      <c r="G84" s="109">
        <v>40</v>
      </c>
      <c r="H84" s="112">
        <v>0</v>
      </c>
      <c r="I84" s="109">
        <v>0</v>
      </c>
      <c r="J84" s="113">
        <v>50</v>
      </c>
      <c r="K84" s="113">
        <f t="shared" si="5"/>
        <v>340</v>
      </c>
      <c r="L84" s="114">
        <f t="shared" si="6"/>
        <v>48.57142857142857</v>
      </c>
      <c r="M84" s="113">
        <v>5</v>
      </c>
      <c r="N84" s="116">
        <f t="shared" si="7"/>
        <v>53.57142857142857</v>
      </c>
      <c r="O84" s="118">
        <v>2450</v>
      </c>
      <c r="P84" s="18">
        <v>700</v>
      </c>
      <c r="Q84" s="22"/>
      <c r="R84" s="14">
        <v>1800</v>
      </c>
    </row>
    <row r="85" spans="1:18" ht="12.75">
      <c r="A85" s="285" t="s">
        <v>214</v>
      </c>
      <c r="B85" s="119" t="s">
        <v>329</v>
      </c>
      <c r="C85" s="108" t="s">
        <v>215</v>
      </c>
      <c r="D85" s="109">
        <v>75</v>
      </c>
      <c r="E85" s="110">
        <v>50</v>
      </c>
      <c r="F85" s="111">
        <v>60</v>
      </c>
      <c r="G85" s="109">
        <v>80</v>
      </c>
      <c r="H85" s="112">
        <v>50</v>
      </c>
      <c r="I85" s="109">
        <v>0</v>
      </c>
      <c r="J85" s="113">
        <v>20</v>
      </c>
      <c r="K85" s="113">
        <f t="shared" si="5"/>
        <v>335</v>
      </c>
      <c r="L85" s="114">
        <f t="shared" si="6"/>
        <v>47.857142857142854</v>
      </c>
      <c r="M85" s="113">
        <v>5</v>
      </c>
      <c r="N85" s="116">
        <f t="shared" si="7"/>
        <v>52.857142857142854</v>
      </c>
      <c r="O85" s="123">
        <v>310</v>
      </c>
      <c r="P85" s="18"/>
      <c r="Q85" s="22">
        <v>350</v>
      </c>
      <c r="R85" s="14"/>
    </row>
    <row r="86" spans="1:18" ht="12.75">
      <c r="A86" s="285" t="s">
        <v>216</v>
      </c>
      <c r="B86" s="119" t="s">
        <v>330</v>
      </c>
      <c r="C86" s="108" t="s">
        <v>217</v>
      </c>
      <c r="D86" s="109">
        <v>100</v>
      </c>
      <c r="E86" s="110">
        <v>50</v>
      </c>
      <c r="F86" s="111">
        <v>100</v>
      </c>
      <c r="G86" s="109">
        <v>40</v>
      </c>
      <c r="H86" s="112">
        <v>0</v>
      </c>
      <c r="I86" s="109">
        <v>30</v>
      </c>
      <c r="J86" s="113">
        <v>50</v>
      </c>
      <c r="K86" s="113">
        <f t="shared" si="5"/>
        <v>370</v>
      </c>
      <c r="L86" s="114">
        <f t="shared" si="6"/>
        <v>52.857142857142854</v>
      </c>
      <c r="M86" s="113">
        <v>0</v>
      </c>
      <c r="N86" s="116">
        <f t="shared" si="7"/>
        <v>52.857142857142854</v>
      </c>
      <c r="O86" s="121">
        <v>6784.31</v>
      </c>
      <c r="P86" s="18">
        <v>800</v>
      </c>
      <c r="Q86" s="22">
        <v>100</v>
      </c>
      <c r="R86" s="14">
        <v>11991</v>
      </c>
    </row>
    <row r="87" spans="1:18" ht="12.75">
      <c r="A87" s="286" t="s">
        <v>198</v>
      </c>
      <c r="B87" s="119" t="s">
        <v>348</v>
      </c>
      <c r="C87" s="108" t="s">
        <v>199</v>
      </c>
      <c r="D87" s="109">
        <v>65</v>
      </c>
      <c r="E87" s="110">
        <v>100</v>
      </c>
      <c r="F87" s="111">
        <v>40</v>
      </c>
      <c r="G87" s="109">
        <v>10</v>
      </c>
      <c r="H87" s="112">
        <v>90</v>
      </c>
      <c r="I87" s="109">
        <v>0</v>
      </c>
      <c r="J87" s="113">
        <v>30</v>
      </c>
      <c r="K87" s="113">
        <f t="shared" si="5"/>
        <v>335</v>
      </c>
      <c r="L87" s="114">
        <f t="shared" si="6"/>
        <v>47.857142857142854</v>
      </c>
      <c r="M87" s="113">
        <v>5</v>
      </c>
      <c r="N87" s="116">
        <f t="shared" si="7"/>
        <v>52.857142857142854</v>
      </c>
      <c r="O87" s="118">
        <v>1210</v>
      </c>
      <c r="P87" s="18">
        <v>450</v>
      </c>
      <c r="Q87" s="22"/>
      <c r="R87" s="14">
        <v>3396</v>
      </c>
    </row>
    <row r="88" spans="1:18" ht="12.75">
      <c r="A88" s="286" t="s">
        <v>280</v>
      </c>
      <c r="B88" s="119" t="s">
        <v>331</v>
      </c>
      <c r="C88" s="108" t="s">
        <v>281</v>
      </c>
      <c r="D88" s="109">
        <v>80</v>
      </c>
      <c r="E88" s="110">
        <v>80</v>
      </c>
      <c r="F88" s="111">
        <v>90</v>
      </c>
      <c r="G88" s="109">
        <v>20</v>
      </c>
      <c r="H88" s="112">
        <v>35</v>
      </c>
      <c r="I88" s="109">
        <v>0</v>
      </c>
      <c r="J88" s="113">
        <v>20</v>
      </c>
      <c r="K88" s="113">
        <f t="shared" si="5"/>
        <v>325</v>
      </c>
      <c r="L88" s="114">
        <f t="shared" si="6"/>
        <v>46.42857142857143</v>
      </c>
      <c r="M88" s="113">
        <v>5</v>
      </c>
      <c r="N88" s="116">
        <f t="shared" si="7"/>
        <v>51.42857142857143</v>
      </c>
      <c r="O88" s="117">
        <v>2380</v>
      </c>
      <c r="P88" s="18">
        <v>700</v>
      </c>
      <c r="Q88" s="22">
        <v>400</v>
      </c>
      <c r="R88" s="14">
        <v>1000</v>
      </c>
    </row>
    <row r="89" spans="1:18" ht="22.5">
      <c r="A89" s="285" t="s">
        <v>220</v>
      </c>
      <c r="B89" s="119" t="s">
        <v>332</v>
      </c>
      <c r="C89" s="120" t="s">
        <v>221</v>
      </c>
      <c r="D89" s="109">
        <v>50</v>
      </c>
      <c r="E89" s="110">
        <v>70</v>
      </c>
      <c r="F89" s="111">
        <v>45</v>
      </c>
      <c r="G89" s="109">
        <v>40</v>
      </c>
      <c r="H89" s="112">
        <v>55</v>
      </c>
      <c r="I89" s="109">
        <v>0</v>
      </c>
      <c r="J89" s="113">
        <v>60</v>
      </c>
      <c r="K89" s="113">
        <f t="shared" si="5"/>
        <v>320</v>
      </c>
      <c r="L89" s="114">
        <f t="shared" si="6"/>
        <v>45.714285714285715</v>
      </c>
      <c r="M89" s="113">
        <v>5</v>
      </c>
      <c r="N89" s="116">
        <f t="shared" si="7"/>
        <v>50.714285714285715</v>
      </c>
      <c r="O89" s="121">
        <v>1750</v>
      </c>
      <c r="P89" s="18">
        <v>350</v>
      </c>
      <c r="Q89" s="22"/>
      <c r="R89" s="14">
        <v>2300</v>
      </c>
    </row>
    <row r="90" spans="1:18" ht="12.75">
      <c r="A90" s="285" t="s">
        <v>254</v>
      </c>
      <c r="B90" s="119" t="s">
        <v>333</v>
      </c>
      <c r="C90" s="108" t="s">
        <v>255</v>
      </c>
      <c r="D90" s="109">
        <v>50</v>
      </c>
      <c r="E90" s="110">
        <v>100</v>
      </c>
      <c r="F90" s="111">
        <v>70</v>
      </c>
      <c r="G90" s="109">
        <v>50</v>
      </c>
      <c r="H90" s="112">
        <v>0</v>
      </c>
      <c r="I90" s="109">
        <v>0</v>
      </c>
      <c r="J90" s="113">
        <v>50</v>
      </c>
      <c r="K90" s="113">
        <f t="shared" si="5"/>
        <v>320</v>
      </c>
      <c r="L90" s="114">
        <f t="shared" si="6"/>
        <v>45.714285714285715</v>
      </c>
      <c r="M90" s="113">
        <v>5</v>
      </c>
      <c r="N90" s="116">
        <f t="shared" si="7"/>
        <v>50.714285714285715</v>
      </c>
      <c r="O90" s="117">
        <v>350</v>
      </c>
      <c r="P90" s="18">
        <v>350</v>
      </c>
      <c r="Q90" s="22"/>
      <c r="R90" s="14">
        <v>2500</v>
      </c>
    </row>
    <row r="91" spans="1:18" ht="12.75">
      <c r="A91" s="285" t="s">
        <v>248</v>
      </c>
      <c r="B91" s="120" t="s">
        <v>334</v>
      </c>
      <c r="C91" s="108" t="s">
        <v>249</v>
      </c>
      <c r="D91" s="109">
        <v>55</v>
      </c>
      <c r="E91" s="110">
        <v>100</v>
      </c>
      <c r="F91" s="111">
        <v>50</v>
      </c>
      <c r="G91" s="109">
        <v>40</v>
      </c>
      <c r="H91" s="112">
        <v>0</v>
      </c>
      <c r="I91" s="109">
        <v>30</v>
      </c>
      <c r="J91" s="113">
        <v>40</v>
      </c>
      <c r="K91" s="113">
        <f t="shared" si="5"/>
        <v>315</v>
      </c>
      <c r="L91" s="114">
        <f t="shared" si="6"/>
        <v>45</v>
      </c>
      <c r="M91" s="113">
        <v>5</v>
      </c>
      <c r="N91" s="116">
        <f t="shared" si="7"/>
        <v>50</v>
      </c>
      <c r="O91" s="117">
        <v>1750</v>
      </c>
      <c r="P91" s="18">
        <v>700</v>
      </c>
      <c r="Q91" s="22"/>
      <c r="R91" s="14">
        <v>2000</v>
      </c>
    </row>
    <row r="92" spans="1:18" ht="12.75">
      <c r="A92" s="285" t="s">
        <v>250</v>
      </c>
      <c r="B92" s="120" t="s">
        <v>334</v>
      </c>
      <c r="C92" s="108" t="s">
        <v>251</v>
      </c>
      <c r="D92" s="109">
        <v>40</v>
      </c>
      <c r="E92" s="110">
        <v>70</v>
      </c>
      <c r="F92" s="111">
        <v>50</v>
      </c>
      <c r="G92" s="109">
        <v>40</v>
      </c>
      <c r="H92" s="112">
        <v>25</v>
      </c>
      <c r="I92" s="109">
        <v>70</v>
      </c>
      <c r="J92" s="113">
        <v>20</v>
      </c>
      <c r="K92" s="113">
        <f t="shared" si="5"/>
        <v>315</v>
      </c>
      <c r="L92" s="114">
        <f t="shared" si="6"/>
        <v>45</v>
      </c>
      <c r="M92" s="113">
        <v>5</v>
      </c>
      <c r="N92" s="116">
        <f t="shared" si="7"/>
        <v>50</v>
      </c>
      <c r="O92" s="117">
        <v>700</v>
      </c>
      <c r="P92" s="18">
        <v>350</v>
      </c>
      <c r="Q92" s="22"/>
      <c r="R92" s="14"/>
    </row>
    <row r="93" spans="1:18" ht="12.75">
      <c r="A93" s="285" t="s">
        <v>206</v>
      </c>
      <c r="B93" s="119" t="s">
        <v>335</v>
      </c>
      <c r="C93" s="108" t="s">
        <v>207</v>
      </c>
      <c r="D93" s="109">
        <v>50</v>
      </c>
      <c r="E93" s="110">
        <v>50</v>
      </c>
      <c r="F93" s="111">
        <v>45</v>
      </c>
      <c r="G93" s="109">
        <v>25</v>
      </c>
      <c r="H93" s="112">
        <v>55</v>
      </c>
      <c r="I93" s="109">
        <v>40</v>
      </c>
      <c r="J93" s="113">
        <v>40</v>
      </c>
      <c r="K93" s="113">
        <f t="shared" si="5"/>
        <v>305</v>
      </c>
      <c r="L93" s="114">
        <f t="shared" si="6"/>
        <v>43.57142857142857</v>
      </c>
      <c r="M93" s="113">
        <v>5</v>
      </c>
      <c r="N93" s="116">
        <f t="shared" si="7"/>
        <v>48.57142857142857</v>
      </c>
      <c r="O93" s="118">
        <v>2500</v>
      </c>
      <c r="P93" s="18"/>
      <c r="Q93" s="22"/>
      <c r="R93" s="14">
        <v>26897</v>
      </c>
    </row>
    <row r="94" spans="1:18" ht="22.5">
      <c r="A94" s="285" t="s">
        <v>270</v>
      </c>
      <c r="B94" s="119" t="s">
        <v>336</v>
      </c>
      <c r="C94" s="108" t="s">
        <v>271</v>
      </c>
      <c r="D94" s="109">
        <v>60</v>
      </c>
      <c r="E94" s="110">
        <v>90</v>
      </c>
      <c r="F94" s="111">
        <v>55</v>
      </c>
      <c r="G94" s="109">
        <v>40</v>
      </c>
      <c r="H94" s="112">
        <v>0</v>
      </c>
      <c r="I94" s="109">
        <v>0</v>
      </c>
      <c r="J94" s="113">
        <v>60</v>
      </c>
      <c r="K94" s="113">
        <f t="shared" si="5"/>
        <v>305</v>
      </c>
      <c r="L94" s="114">
        <f t="shared" si="6"/>
        <v>43.57142857142857</v>
      </c>
      <c r="M94" s="113">
        <v>5</v>
      </c>
      <c r="N94" s="116">
        <f t="shared" si="7"/>
        <v>48.57142857142857</v>
      </c>
      <c r="O94" s="123">
        <v>1267.76</v>
      </c>
      <c r="P94" s="18"/>
      <c r="Q94" s="22"/>
      <c r="R94" s="14"/>
    </row>
    <row r="95" spans="1:18" ht="12.75">
      <c r="A95" s="285" t="s">
        <v>204</v>
      </c>
      <c r="B95" s="119" t="s">
        <v>337</v>
      </c>
      <c r="C95" s="108" t="s">
        <v>205</v>
      </c>
      <c r="D95" s="109">
        <v>30</v>
      </c>
      <c r="E95" s="110">
        <v>50</v>
      </c>
      <c r="F95" s="111">
        <v>100</v>
      </c>
      <c r="G95" s="109">
        <v>80</v>
      </c>
      <c r="H95" s="112">
        <v>20</v>
      </c>
      <c r="I95" s="109">
        <v>0</v>
      </c>
      <c r="J95" s="113">
        <v>20</v>
      </c>
      <c r="K95" s="113">
        <f t="shared" si="5"/>
        <v>300</v>
      </c>
      <c r="L95" s="114">
        <f t="shared" si="6"/>
        <v>42.857142857142854</v>
      </c>
      <c r="M95" s="113">
        <v>5</v>
      </c>
      <c r="N95" s="116">
        <f t="shared" si="7"/>
        <v>47.857142857142854</v>
      </c>
      <c r="O95" s="118">
        <v>1400</v>
      </c>
      <c r="P95" s="18"/>
      <c r="Q95" s="22"/>
      <c r="R95" s="14">
        <v>5596</v>
      </c>
    </row>
    <row r="96" spans="1:18" ht="22.5">
      <c r="A96" s="286" t="s">
        <v>200</v>
      </c>
      <c r="B96" s="119" t="s">
        <v>338</v>
      </c>
      <c r="C96" s="108" t="s">
        <v>201</v>
      </c>
      <c r="D96" s="109">
        <v>40</v>
      </c>
      <c r="E96" s="109">
        <v>70</v>
      </c>
      <c r="F96" s="111">
        <v>90</v>
      </c>
      <c r="G96" s="109">
        <v>20</v>
      </c>
      <c r="H96" s="112">
        <v>55</v>
      </c>
      <c r="I96" s="109">
        <v>0</v>
      </c>
      <c r="J96" s="113">
        <v>20</v>
      </c>
      <c r="K96" s="113">
        <f aca="true" t="shared" si="8" ref="K96:K127">D96+E96+F96+G96+H96+I96+J96</f>
        <v>295</v>
      </c>
      <c r="L96" s="114">
        <f aca="true" t="shared" si="9" ref="L96:L127">K96/7</f>
        <v>42.142857142857146</v>
      </c>
      <c r="M96" s="113">
        <v>5</v>
      </c>
      <c r="N96" s="116">
        <f aca="true" t="shared" si="10" ref="N96:N127">L96+M96</f>
        <v>47.142857142857146</v>
      </c>
      <c r="O96" s="121">
        <v>1400</v>
      </c>
      <c r="P96" s="18"/>
      <c r="Q96" s="22"/>
      <c r="R96" s="14">
        <v>1600</v>
      </c>
    </row>
    <row r="97" spans="1:18" ht="12.75">
      <c r="A97" s="285" t="s">
        <v>218</v>
      </c>
      <c r="B97" s="119" t="s">
        <v>332</v>
      </c>
      <c r="C97" s="108" t="s">
        <v>219</v>
      </c>
      <c r="D97" s="109">
        <v>60</v>
      </c>
      <c r="E97" s="110">
        <v>50</v>
      </c>
      <c r="F97" s="111">
        <v>60</v>
      </c>
      <c r="G97" s="109">
        <v>35</v>
      </c>
      <c r="H97" s="112">
        <v>55</v>
      </c>
      <c r="I97" s="109">
        <v>0</v>
      </c>
      <c r="J97" s="113">
        <v>70</v>
      </c>
      <c r="K97" s="113">
        <f t="shared" si="8"/>
        <v>330</v>
      </c>
      <c r="L97" s="114">
        <f t="shared" si="9"/>
        <v>47.142857142857146</v>
      </c>
      <c r="M97" s="113">
        <v>0</v>
      </c>
      <c r="N97" s="116">
        <f t="shared" si="10"/>
        <v>47.142857142857146</v>
      </c>
      <c r="O97" s="118">
        <v>980</v>
      </c>
      <c r="P97" s="18"/>
      <c r="Q97" s="22"/>
      <c r="R97" s="14"/>
    </row>
    <row r="98" spans="1:18" ht="12.75">
      <c r="A98" s="286" t="s">
        <v>184</v>
      </c>
      <c r="B98" s="119" t="s">
        <v>340</v>
      </c>
      <c r="C98" s="108" t="s">
        <v>185</v>
      </c>
      <c r="D98" s="109">
        <v>70</v>
      </c>
      <c r="E98" s="110">
        <v>50</v>
      </c>
      <c r="F98" s="111">
        <v>40</v>
      </c>
      <c r="G98" s="109">
        <v>20</v>
      </c>
      <c r="H98" s="112">
        <v>0</v>
      </c>
      <c r="I98" s="109">
        <v>30</v>
      </c>
      <c r="J98" s="113">
        <v>70</v>
      </c>
      <c r="K98" s="113">
        <f t="shared" si="8"/>
        <v>280</v>
      </c>
      <c r="L98" s="114">
        <f t="shared" si="9"/>
        <v>40</v>
      </c>
      <c r="M98" s="113">
        <v>5</v>
      </c>
      <c r="N98" s="116">
        <f t="shared" si="10"/>
        <v>45</v>
      </c>
      <c r="O98" s="118">
        <v>1543</v>
      </c>
      <c r="P98" s="18"/>
      <c r="Q98" s="22"/>
      <c r="R98" s="14">
        <v>1500</v>
      </c>
    </row>
    <row r="99" spans="1:18" ht="12.75">
      <c r="A99" s="285" t="s">
        <v>238</v>
      </c>
      <c r="B99" s="119" t="s">
        <v>341</v>
      </c>
      <c r="C99" s="108" t="s">
        <v>239</v>
      </c>
      <c r="D99" s="109">
        <v>50</v>
      </c>
      <c r="E99" s="110">
        <v>50</v>
      </c>
      <c r="F99" s="111">
        <v>50</v>
      </c>
      <c r="G99" s="109">
        <v>40</v>
      </c>
      <c r="H99" s="112">
        <v>0</v>
      </c>
      <c r="I99" s="109">
        <v>70</v>
      </c>
      <c r="J99" s="113">
        <v>20</v>
      </c>
      <c r="K99" s="113">
        <f t="shared" si="8"/>
        <v>280</v>
      </c>
      <c r="L99" s="114">
        <f t="shared" si="9"/>
        <v>40</v>
      </c>
      <c r="M99" s="113">
        <v>5</v>
      </c>
      <c r="N99" s="116">
        <f t="shared" si="10"/>
        <v>45</v>
      </c>
      <c r="O99" s="117">
        <v>2280</v>
      </c>
      <c r="P99" s="18"/>
      <c r="Q99" s="22"/>
      <c r="R99" s="14">
        <v>0</v>
      </c>
    </row>
    <row r="100" spans="1:18" ht="12.75">
      <c r="A100" s="285" t="s">
        <v>266</v>
      </c>
      <c r="B100" s="119" t="s">
        <v>342</v>
      </c>
      <c r="C100" s="108" t="s">
        <v>267</v>
      </c>
      <c r="D100" s="109">
        <v>55</v>
      </c>
      <c r="E100" s="110">
        <v>35</v>
      </c>
      <c r="F100" s="111">
        <v>40</v>
      </c>
      <c r="G100" s="109">
        <v>20</v>
      </c>
      <c r="H100" s="112">
        <v>0</v>
      </c>
      <c r="I100" s="109">
        <v>70</v>
      </c>
      <c r="J100" s="113">
        <v>60</v>
      </c>
      <c r="K100" s="113">
        <f t="shared" si="8"/>
        <v>280</v>
      </c>
      <c r="L100" s="114">
        <f t="shared" si="9"/>
        <v>40</v>
      </c>
      <c r="M100" s="113">
        <v>5</v>
      </c>
      <c r="N100" s="116">
        <f t="shared" si="10"/>
        <v>45</v>
      </c>
      <c r="O100" s="117">
        <v>2256</v>
      </c>
      <c r="P100" s="18"/>
      <c r="Q100" s="22"/>
      <c r="R100" s="14">
        <v>6156</v>
      </c>
    </row>
    <row r="101" spans="1:18" ht="12.75">
      <c r="A101" s="285" t="s">
        <v>274</v>
      </c>
      <c r="B101" s="119" t="s">
        <v>343</v>
      </c>
      <c r="C101" s="120" t="s">
        <v>275</v>
      </c>
      <c r="D101" s="109">
        <v>100</v>
      </c>
      <c r="E101" s="110">
        <v>50</v>
      </c>
      <c r="F101" s="111">
        <v>60</v>
      </c>
      <c r="G101" s="109">
        <v>30</v>
      </c>
      <c r="H101" s="112">
        <v>50</v>
      </c>
      <c r="I101" s="109">
        <v>0</v>
      </c>
      <c r="J101" s="113">
        <v>20</v>
      </c>
      <c r="K101" s="113">
        <f t="shared" si="8"/>
        <v>310</v>
      </c>
      <c r="L101" s="114">
        <f t="shared" si="9"/>
        <v>44.285714285714285</v>
      </c>
      <c r="M101" s="113">
        <v>0</v>
      </c>
      <c r="N101" s="116">
        <f t="shared" si="10"/>
        <v>44.285714285714285</v>
      </c>
      <c r="O101" s="118">
        <v>2275</v>
      </c>
      <c r="P101" s="18"/>
      <c r="Q101" s="22"/>
      <c r="R101" s="14">
        <v>2000</v>
      </c>
    </row>
    <row r="102" spans="1:18" ht="12.75">
      <c r="A102" s="286" t="s">
        <v>290</v>
      </c>
      <c r="B102" s="119" t="s">
        <v>344</v>
      </c>
      <c r="C102" s="108" t="s">
        <v>291</v>
      </c>
      <c r="D102" s="109">
        <v>56</v>
      </c>
      <c r="E102" s="110">
        <v>90</v>
      </c>
      <c r="F102" s="111">
        <v>40</v>
      </c>
      <c r="G102" s="109">
        <v>40</v>
      </c>
      <c r="H102" s="112">
        <v>0</v>
      </c>
      <c r="I102" s="109">
        <v>0</v>
      </c>
      <c r="J102" s="113">
        <v>40</v>
      </c>
      <c r="K102" s="113">
        <f t="shared" si="8"/>
        <v>266</v>
      </c>
      <c r="L102" s="114">
        <f t="shared" si="9"/>
        <v>38</v>
      </c>
      <c r="M102" s="113">
        <v>5</v>
      </c>
      <c r="N102" s="116">
        <f t="shared" si="10"/>
        <v>43</v>
      </c>
      <c r="O102" s="117">
        <v>2500</v>
      </c>
      <c r="P102" s="18"/>
      <c r="Q102" s="22"/>
      <c r="R102" s="14">
        <v>4360</v>
      </c>
    </row>
    <row r="103" spans="1:18" ht="22.5">
      <c r="A103" s="286" t="s">
        <v>196</v>
      </c>
      <c r="B103" s="119" t="s">
        <v>345</v>
      </c>
      <c r="C103" s="108" t="s">
        <v>197</v>
      </c>
      <c r="D103" s="109">
        <v>50</v>
      </c>
      <c r="E103" s="109">
        <v>50</v>
      </c>
      <c r="F103" s="111">
        <v>100</v>
      </c>
      <c r="G103" s="109">
        <v>40</v>
      </c>
      <c r="H103" s="112">
        <v>0</v>
      </c>
      <c r="I103" s="109">
        <v>30</v>
      </c>
      <c r="J103" s="113">
        <v>30</v>
      </c>
      <c r="K103" s="113">
        <f t="shared" si="8"/>
        <v>300</v>
      </c>
      <c r="L103" s="114">
        <f t="shared" si="9"/>
        <v>42.857142857142854</v>
      </c>
      <c r="M103" s="113">
        <v>0</v>
      </c>
      <c r="N103" s="116">
        <f t="shared" si="10"/>
        <v>42.857142857142854</v>
      </c>
      <c r="O103" s="118">
        <v>2800</v>
      </c>
      <c r="P103" s="18"/>
      <c r="Q103" s="22"/>
      <c r="R103" s="14">
        <v>1500</v>
      </c>
    </row>
    <row r="104" spans="1:18" ht="12.75">
      <c r="A104" s="286" t="s">
        <v>208</v>
      </c>
      <c r="B104" s="119" t="s">
        <v>346</v>
      </c>
      <c r="C104" s="108" t="s">
        <v>209</v>
      </c>
      <c r="D104" s="109">
        <v>70</v>
      </c>
      <c r="E104" s="110">
        <v>10</v>
      </c>
      <c r="F104" s="111">
        <v>40</v>
      </c>
      <c r="G104" s="109">
        <v>50</v>
      </c>
      <c r="H104" s="112">
        <v>0</v>
      </c>
      <c r="I104" s="109">
        <v>40</v>
      </c>
      <c r="J104" s="113">
        <v>50</v>
      </c>
      <c r="K104" s="113">
        <f t="shared" si="8"/>
        <v>260</v>
      </c>
      <c r="L104" s="114">
        <f t="shared" si="9"/>
        <v>37.142857142857146</v>
      </c>
      <c r="M104" s="113">
        <v>5</v>
      </c>
      <c r="N104" s="116">
        <f t="shared" si="10"/>
        <v>42.142857142857146</v>
      </c>
      <c r="O104" s="118">
        <v>2500</v>
      </c>
      <c r="P104" s="18"/>
      <c r="Q104" s="22"/>
      <c r="R104" s="14">
        <v>4246</v>
      </c>
    </row>
    <row r="105" spans="1:18" ht="12.75">
      <c r="A105" s="285" t="s">
        <v>252</v>
      </c>
      <c r="B105" s="119" t="s">
        <v>347</v>
      </c>
      <c r="C105" s="108" t="s">
        <v>253</v>
      </c>
      <c r="D105" s="109">
        <v>40</v>
      </c>
      <c r="E105" s="110">
        <v>50</v>
      </c>
      <c r="F105" s="111">
        <v>40</v>
      </c>
      <c r="G105" s="109">
        <v>30</v>
      </c>
      <c r="H105" s="112">
        <v>20</v>
      </c>
      <c r="I105" s="109">
        <v>50</v>
      </c>
      <c r="J105" s="113">
        <v>20</v>
      </c>
      <c r="K105" s="113">
        <f t="shared" si="8"/>
        <v>250</v>
      </c>
      <c r="L105" s="114">
        <f t="shared" si="9"/>
        <v>35.714285714285715</v>
      </c>
      <c r="M105" s="113">
        <v>5</v>
      </c>
      <c r="N105" s="116">
        <f t="shared" si="10"/>
        <v>40.714285714285715</v>
      </c>
      <c r="O105" s="117">
        <v>1320</v>
      </c>
      <c r="P105" s="18"/>
      <c r="Q105" s="22"/>
      <c r="R105" s="14">
        <v>3853</v>
      </c>
    </row>
    <row r="106" spans="1:18" ht="12.75">
      <c r="A106" s="286" t="s">
        <v>192</v>
      </c>
      <c r="B106" s="119" t="s">
        <v>349</v>
      </c>
      <c r="C106" s="108" t="s">
        <v>193</v>
      </c>
      <c r="D106" s="109">
        <v>55</v>
      </c>
      <c r="E106" s="110">
        <v>40</v>
      </c>
      <c r="F106" s="111">
        <v>40</v>
      </c>
      <c r="G106" s="109">
        <v>45</v>
      </c>
      <c r="H106" s="112">
        <v>30</v>
      </c>
      <c r="I106" s="109">
        <v>0</v>
      </c>
      <c r="J106" s="113">
        <v>30</v>
      </c>
      <c r="K106" s="113">
        <f t="shared" si="8"/>
        <v>240</v>
      </c>
      <c r="L106" s="114">
        <f t="shared" si="9"/>
        <v>34.285714285714285</v>
      </c>
      <c r="M106" s="113">
        <v>5</v>
      </c>
      <c r="N106" s="116">
        <f t="shared" si="10"/>
        <v>39.285714285714285</v>
      </c>
      <c r="O106" s="118">
        <v>2500</v>
      </c>
      <c r="P106" s="18"/>
      <c r="Q106" s="22"/>
      <c r="R106" s="14">
        <v>5992</v>
      </c>
    </row>
    <row r="107" spans="1:18" ht="12.75">
      <c r="A107" s="286" t="s">
        <v>300</v>
      </c>
      <c r="B107" s="119" t="s">
        <v>350</v>
      </c>
      <c r="C107" s="108" t="s">
        <v>301</v>
      </c>
      <c r="D107" s="109">
        <v>50</v>
      </c>
      <c r="E107" s="110">
        <v>70</v>
      </c>
      <c r="F107" s="111">
        <v>60</v>
      </c>
      <c r="G107" s="109">
        <v>20</v>
      </c>
      <c r="H107" s="112">
        <v>0</v>
      </c>
      <c r="I107" s="109">
        <v>30</v>
      </c>
      <c r="J107" s="124">
        <v>10</v>
      </c>
      <c r="K107" s="113">
        <f t="shared" si="8"/>
        <v>240</v>
      </c>
      <c r="L107" s="114">
        <f t="shared" si="9"/>
        <v>34.285714285714285</v>
      </c>
      <c r="M107" s="113">
        <v>5</v>
      </c>
      <c r="N107" s="116">
        <f t="shared" si="10"/>
        <v>39.285714285714285</v>
      </c>
      <c r="O107" s="118">
        <v>2475</v>
      </c>
      <c r="P107" s="18"/>
      <c r="Q107" s="22"/>
      <c r="R107" s="14">
        <v>0</v>
      </c>
    </row>
    <row r="108" spans="1:18" ht="12.75">
      <c r="A108" s="285" t="s">
        <v>202</v>
      </c>
      <c r="B108" s="119" t="s">
        <v>351</v>
      </c>
      <c r="C108" s="108" t="s">
        <v>203</v>
      </c>
      <c r="D108" s="109">
        <v>75</v>
      </c>
      <c r="E108" s="110">
        <v>50</v>
      </c>
      <c r="F108" s="111">
        <v>60</v>
      </c>
      <c r="G108" s="109">
        <v>25</v>
      </c>
      <c r="H108" s="112">
        <v>30</v>
      </c>
      <c r="I108" s="109">
        <v>0</v>
      </c>
      <c r="J108" s="113">
        <v>30</v>
      </c>
      <c r="K108" s="113">
        <f t="shared" si="8"/>
        <v>270</v>
      </c>
      <c r="L108" s="114">
        <f t="shared" si="9"/>
        <v>38.57142857142857</v>
      </c>
      <c r="M108" s="113">
        <v>0</v>
      </c>
      <c r="N108" s="116">
        <f t="shared" si="10"/>
        <v>38.57142857142857</v>
      </c>
      <c r="O108" s="118">
        <v>2500</v>
      </c>
      <c r="P108" s="18"/>
      <c r="Q108" s="22"/>
      <c r="R108" s="14">
        <v>1000</v>
      </c>
    </row>
    <row r="109" spans="1:18" ht="12.75">
      <c r="A109" s="285" t="s">
        <v>260</v>
      </c>
      <c r="B109" s="119" t="s">
        <v>352</v>
      </c>
      <c r="C109" s="108" t="s">
        <v>261</v>
      </c>
      <c r="D109" s="109">
        <v>100</v>
      </c>
      <c r="E109" s="110">
        <v>50</v>
      </c>
      <c r="F109" s="111">
        <v>40</v>
      </c>
      <c r="G109" s="109">
        <v>50</v>
      </c>
      <c r="H109" s="112">
        <v>0</v>
      </c>
      <c r="I109" s="109">
        <v>0</v>
      </c>
      <c r="J109" s="113">
        <v>30</v>
      </c>
      <c r="K109" s="113">
        <f t="shared" si="8"/>
        <v>270</v>
      </c>
      <c r="L109" s="114">
        <f t="shared" si="9"/>
        <v>38.57142857142857</v>
      </c>
      <c r="M109" s="113">
        <v>0</v>
      </c>
      <c r="N109" s="116">
        <f t="shared" si="10"/>
        <v>38.57142857142857</v>
      </c>
      <c r="O109" s="125">
        <v>1893.56</v>
      </c>
      <c r="P109" s="18"/>
      <c r="Q109" s="22"/>
      <c r="R109" s="14">
        <v>0</v>
      </c>
    </row>
    <row r="110" spans="1:18" ht="12.75">
      <c r="A110" s="285" t="s">
        <v>282</v>
      </c>
      <c r="B110" s="119" t="s">
        <v>353</v>
      </c>
      <c r="C110" s="108" t="s">
        <v>283</v>
      </c>
      <c r="D110" s="109">
        <v>65</v>
      </c>
      <c r="E110" s="110">
        <v>90</v>
      </c>
      <c r="F110" s="111">
        <v>60</v>
      </c>
      <c r="G110" s="109">
        <v>10</v>
      </c>
      <c r="H110" s="112">
        <v>0</v>
      </c>
      <c r="I110" s="109">
        <v>0</v>
      </c>
      <c r="J110" s="113">
        <v>10</v>
      </c>
      <c r="K110" s="113">
        <f t="shared" si="8"/>
        <v>235</v>
      </c>
      <c r="L110" s="114">
        <f t="shared" si="9"/>
        <v>33.57142857142857</v>
      </c>
      <c r="M110" s="113">
        <v>5</v>
      </c>
      <c r="N110" s="116">
        <f t="shared" si="10"/>
        <v>38.57142857142857</v>
      </c>
      <c r="O110" s="117">
        <v>300</v>
      </c>
      <c r="P110" s="18"/>
      <c r="Q110" s="22"/>
      <c r="R110" s="14">
        <v>0</v>
      </c>
    </row>
    <row r="111" spans="1:18" ht="12.75">
      <c r="A111" s="285" t="s">
        <v>268</v>
      </c>
      <c r="B111" s="119" t="s">
        <v>354</v>
      </c>
      <c r="C111" s="108" t="s">
        <v>269</v>
      </c>
      <c r="D111" s="109">
        <v>58</v>
      </c>
      <c r="E111" s="110">
        <v>50</v>
      </c>
      <c r="F111" s="111">
        <v>65</v>
      </c>
      <c r="G111" s="109">
        <v>10</v>
      </c>
      <c r="H111" s="112">
        <v>0</v>
      </c>
      <c r="I111" s="109">
        <v>30</v>
      </c>
      <c r="J111" s="113">
        <v>20</v>
      </c>
      <c r="K111" s="113">
        <f t="shared" si="8"/>
        <v>233</v>
      </c>
      <c r="L111" s="114">
        <f t="shared" si="9"/>
        <v>33.285714285714285</v>
      </c>
      <c r="M111" s="113">
        <v>5</v>
      </c>
      <c r="N111" s="116">
        <f t="shared" si="10"/>
        <v>38.285714285714285</v>
      </c>
      <c r="O111" s="117">
        <v>3900</v>
      </c>
      <c r="P111" s="18"/>
      <c r="Q111" s="22"/>
      <c r="R111" s="14">
        <v>400</v>
      </c>
    </row>
    <row r="112" spans="1:18" ht="12.75">
      <c r="A112" s="285" t="s">
        <v>222</v>
      </c>
      <c r="B112" s="119" t="s">
        <v>316</v>
      </c>
      <c r="C112" s="120" t="s">
        <v>223</v>
      </c>
      <c r="D112" s="109">
        <v>70</v>
      </c>
      <c r="E112" s="110">
        <v>50</v>
      </c>
      <c r="F112" s="111">
        <v>55</v>
      </c>
      <c r="G112" s="109">
        <v>35</v>
      </c>
      <c r="H112" s="112">
        <v>0</v>
      </c>
      <c r="I112" s="109">
        <v>0</v>
      </c>
      <c r="J112" s="113">
        <v>50</v>
      </c>
      <c r="K112" s="113">
        <f t="shared" si="8"/>
        <v>260</v>
      </c>
      <c r="L112" s="114">
        <f t="shared" si="9"/>
        <v>37.142857142857146</v>
      </c>
      <c r="M112" s="113">
        <v>0</v>
      </c>
      <c r="N112" s="116">
        <f t="shared" si="10"/>
        <v>37.142857142857146</v>
      </c>
      <c r="O112" s="121">
        <v>3006.18</v>
      </c>
      <c r="P112" s="18"/>
      <c r="Q112" s="22"/>
      <c r="R112" s="14"/>
    </row>
    <row r="113" spans="1:18" ht="12.75">
      <c r="A113" s="285" t="s">
        <v>240</v>
      </c>
      <c r="B113" s="119" t="s">
        <v>355</v>
      </c>
      <c r="C113" s="108" t="s">
        <v>241</v>
      </c>
      <c r="D113" s="109">
        <v>60</v>
      </c>
      <c r="E113" s="110">
        <v>10</v>
      </c>
      <c r="F113" s="111">
        <v>50</v>
      </c>
      <c r="G113" s="109">
        <v>30</v>
      </c>
      <c r="H113" s="112">
        <v>30</v>
      </c>
      <c r="I113" s="109">
        <v>0</v>
      </c>
      <c r="J113" s="113">
        <v>80</v>
      </c>
      <c r="K113" s="113">
        <f t="shared" si="8"/>
        <v>260</v>
      </c>
      <c r="L113" s="114">
        <f t="shared" si="9"/>
        <v>37.142857142857146</v>
      </c>
      <c r="M113" s="113">
        <v>0</v>
      </c>
      <c r="N113" s="116">
        <f t="shared" si="10"/>
        <v>37.142857142857146</v>
      </c>
      <c r="O113" s="117">
        <v>2500</v>
      </c>
      <c r="P113" s="18"/>
      <c r="Q113" s="22"/>
      <c r="R113" s="14">
        <v>3000</v>
      </c>
    </row>
    <row r="114" spans="1:18" ht="12.75">
      <c r="A114" s="286" t="s">
        <v>304</v>
      </c>
      <c r="B114" s="119" t="s">
        <v>356</v>
      </c>
      <c r="C114" s="108" t="s">
        <v>305</v>
      </c>
      <c r="D114" s="109">
        <v>50</v>
      </c>
      <c r="E114" s="110">
        <v>50</v>
      </c>
      <c r="F114" s="111">
        <v>40</v>
      </c>
      <c r="G114" s="109">
        <v>50</v>
      </c>
      <c r="H114" s="112">
        <v>25</v>
      </c>
      <c r="I114" s="109">
        <v>0</v>
      </c>
      <c r="J114" s="113">
        <v>10</v>
      </c>
      <c r="K114" s="113">
        <f t="shared" si="8"/>
        <v>225</v>
      </c>
      <c r="L114" s="114">
        <f t="shared" si="9"/>
        <v>32.142857142857146</v>
      </c>
      <c r="M114" s="113">
        <v>5</v>
      </c>
      <c r="N114" s="116">
        <f t="shared" si="10"/>
        <v>37.142857142857146</v>
      </c>
      <c r="O114" s="118">
        <v>2499</v>
      </c>
      <c r="P114" s="18"/>
      <c r="Q114" s="22"/>
      <c r="R114" s="14"/>
    </row>
    <row r="115" spans="1:18" ht="12.75">
      <c r="A115" s="285" t="s">
        <v>276</v>
      </c>
      <c r="B115" s="119" t="s">
        <v>357</v>
      </c>
      <c r="C115" s="108" t="s">
        <v>277</v>
      </c>
      <c r="D115" s="109">
        <v>30</v>
      </c>
      <c r="E115" s="110">
        <v>50</v>
      </c>
      <c r="F115" s="111">
        <v>60</v>
      </c>
      <c r="G115" s="109">
        <v>50</v>
      </c>
      <c r="H115" s="112">
        <v>0</v>
      </c>
      <c r="I115" s="109">
        <v>0</v>
      </c>
      <c r="J115" s="113">
        <v>30</v>
      </c>
      <c r="K115" s="113">
        <f t="shared" si="8"/>
        <v>220</v>
      </c>
      <c r="L115" s="114">
        <f t="shared" si="9"/>
        <v>31.428571428571427</v>
      </c>
      <c r="M115" s="113">
        <v>5</v>
      </c>
      <c r="N115" s="116">
        <f t="shared" si="10"/>
        <v>36.42857142857143</v>
      </c>
      <c r="O115" s="117">
        <v>2500</v>
      </c>
      <c r="P115" s="18"/>
      <c r="Q115" s="22"/>
      <c r="R115" s="14">
        <v>11979</v>
      </c>
    </row>
    <row r="116" spans="1:18" ht="12.75">
      <c r="A116" s="286" t="s">
        <v>186</v>
      </c>
      <c r="B116" s="119" t="s">
        <v>349</v>
      </c>
      <c r="C116" s="108" t="s">
        <v>187</v>
      </c>
      <c r="D116" s="109">
        <v>50</v>
      </c>
      <c r="E116" s="110">
        <v>10</v>
      </c>
      <c r="F116" s="111">
        <v>30</v>
      </c>
      <c r="G116" s="109">
        <v>30</v>
      </c>
      <c r="H116" s="112">
        <v>30</v>
      </c>
      <c r="I116" s="109">
        <v>30</v>
      </c>
      <c r="J116" s="113">
        <v>30</v>
      </c>
      <c r="K116" s="113">
        <f t="shared" si="8"/>
        <v>210</v>
      </c>
      <c r="L116" s="114">
        <f t="shared" si="9"/>
        <v>30</v>
      </c>
      <c r="M116" s="113">
        <v>5</v>
      </c>
      <c r="N116" s="116">
        <f t="shared" si="10"/>
        <v>35</v>
      </c>
      <c r="O116" s="118">
        <v>2500</v>
      </c>
      <c r="P116" s="18"/>
      <c r="Q116" s="22"/>
      <c r="R116" s="14"/>
    </row>
    <row r="117" spans="1:18" ht="12.75">
      <c r="A117" s="286" t="s">
        <v>298</v>
      </c>
      <c r="B117" s="119" t="s">
        <v>344</v>
      </c>
      <c r="C117" s="108" t="s">
        <v>299</v>
      </c>
      <c r="D117" s="109">
        <v>40</v>
      </c>
      <c r="E117" s="110">
        <v>10</v>
      </c>
      <c r="F117" s="111">
        <v>40</v>
      </c>
      <c r="G117" s="109">
        <v>40</v>
      </c>
      <c r="H117" s="112">
        <v>0</v>
      </c>
      <c r="I117" s="109">
        <v>30</v>
      </c>
      <c r="J117" s="113">
        <v>50</v>
      </c>
      <c r="K117" s="113">
        <f t="shared" si="8"/>
        <v>210</v>
      </c>
      <c r="L117" s="114">
        <f t="shared" si="9"/>
        <v>30</v>
      </c>
      <c r="M117" s="113">
        <v>5</v>
      </c>
      <c r="N117" s="116">
        <f t="shared" si="10"/>
        <v>35</v>
      </c>
      <c r="O117" s="118">
        <v>900</v>
      </c>
      <c r="P117" s="18"/>
      <c r="Q117" s="22"/>
      <c r="R117" s="14"/>
    </row>
    <row r="118" spans="1:18" ht="12.75">
      <c r="A118" s="285" t="s">
        <v>256</v>
      </c>
      <c r="B118" s="119" t="s">
        <v>358</v>
      </c>
      <c r="C118" s="108" t="s">
        <v>257</v>
      </c>
      <c r="D118" s="109">
        <v>30</v>
      </c>
      <c r="E118" s="110">
        <v>90</v>
      </c>
      <c r="F118" s="111">
        <v>40</v>
      </c>
      <c r="G118" s="109">
        <v>20</v>
      </c>
      <c r="H118" s="112">
        <v>0</v>
      </c>
      <c r="I118" s="109">
        <v>30</v>
      </c>
      <c r="J118" s="113">
        <v>10</v>
      </c>
      <c r="K118" s="113">
        <f t="shared" si="8"/>
        <v>220</v>
      </c>
      <c r="L118" s="114">
        <f t="shared" si="9"/>
        <v>31.428571428571427</v>
      </c>
      <c r="M118" s="113">
        <v>0</v>
      </c>
      <c r="N118" s="116">
        <f t="shared" si="10"/>
        <v>31.428571428571427</v>
      </c>
      <c r="O118" s="117">
        <v>1500</v>
      </c>
      <c r="P118" s="18"/>
      <c r="Q118" s="22"/>
      <c r="R118" s="14">
        <v>2500</v>
      </c>
    </row>
    <row r="119" spans="1:18" ht="12.75">
      <c r="A119" s="285" t="s">
        <v>258</v>
      </c>
      <c r="B119" s="119" t="s">
        <v>359</v>
      </c>
      <c r="C119" s="108" t="s">
        <v>259</v>
      </c>
      <c r="D119" s="109">
        <v>50</v>
      </c>
      <c r="E119" s="110">
        <v>50</v>
      </c>
      <c r="F119" s="111">
        <v>50</v>
      </c>
      <c r="G119" s="109">
        <v>5</v>
      </c>
      <c r="H119" s="112">
        <v>0</v>
      </c>
      <c r="I119" s="109">
        <v>0</v>
      </c>
      <c r="J119" s="113">
        <v>30</v>
      </c>
      <c r="K119" s="113">
        <f t="shared" si="8"/>
        <v>185</v>
      </c>
      <c r="L119" s="114">
        <f t="shared" si="9"/>
        <v>26.428571428571427</v>
      </c>
      <c r="M119" s="113">
        <v>5</v>
      </c>
      <c r="N119" s="116">
        <f t="shared" si="10"/>
        <v>31.428571428571427</v>
      </c>
      <c r="O119" s="117">
        <v>1680</v>
      </c>
      <c r="P119" s="18"/>
      <c r="Q119" s="22">
        <v>600</v>
      </c>
      <c r="R119" s="14">
        <v>2800</v>
      </c>
    </row>
    <row r="120" spans="1:18" ht="12.75">
      <c r="A120" s="285" t="s">
        <v>272</v>
      </c>
      <c r="B120" s="119" t="s">
        <v>360</v>
      </c>
      <c r="C120" s="108" t="s">
        <v>273</v>
      </c>
      <c r="D120" s="109">
        <v>40</v>
      </c>
      <c r="E120" s="110">
        <v>30</v>
      </c>
      <c r="F120" s="111">
        <v>40</v>
      </c>
      <c r="G120" s="109">
        <v>20</v>
      </c>
      <c r="H120" s="112">
        <v>35</v>
      </c>
      <c r="I120" s="109">
        <v>0</v>
      </c>
      <c r="J120" s="113">
        <v>20</v>
      </c>
      <c r="K120" s="113">
        <f t="shared" si="8"/>
        <v>185</v>
      </c>
      <c r="L120" s="114">
        <f t="shared" si="9"/>
        <v>26.428571428571427</v>
      </c>
      <c r="M120" s="113">
        <v>5</v>
      </c>
      <c r="N120" s="116">
        <f t="shared" si="10"/>
        <v>31.428571428571427</v>
      </c>
      <c r="O120" s="117">
        <v>5550</v>
      </c>
      <c r="P120" s="18"/>
      <c r="Q120" s="22"/>
      <c r="R120" s="14"/>
    </row>
    <row r="121" spans="1:18" ht="12.75">
      <c r="A121" s="285" t="s">
        <v>226</v>
      </c>
      <c r="B121" s="119" t="s">
        <v>361</v>
      </c>
      <c r="C121" s="108" t="s">
        <v>227</v>
      </c>
      <c r="D121" s="109">
        <v>45</v>
      </c>
      <c r="E121" s="110">
        <v>60</v>
      </c>
      <c r="F121" s="111">
        <v>40</v>
      </c>
      <c r="G121" s="109">
        <v>10</v>
      </c>
      <c r="H121" s="112">
        <v>0</v>
      </c>
      <c r="I121" s="109">
        <v>30</v>
      </c>
      <c r="J121" s="113">
        <v>30</v>
      </c>
      <c r="K121" s="113">
        <f t="shared" si="8"/>
        <v>215</v>
      </c>
      <c r="L121" s="114">
        <f t="shared" si="9"/>
        <v>30.714285714285715</v>
      </c>
      <c r="M121" s="113">
        <v>0</v>
      </c>
      <c r="N121" s="116">
        <f t="shared" si="10"/>
        <v>30.714285714285715</v>
      </c>
      <c r="O121" s="118">
        <v>2000</v>
      </c>
      <c r="P121" s="18"/>
      <c r="Q121" s="22"/>
      <c r="R121" s="14">
        <v>2000</v>
      </c>
    </row>
    <row r="122" spans="1:18" ht="12.75">
      <c r="A122" s="286" t="s">
        <v>278</v>
      </c>
      <c r="B122" s="119" t="s">
        <v>357</v>
      </c>
      <c r="C122" s="108" t="s">
        <v>279</v>
      </c>
      <c r="D122" s="109">
        <v>30</v>
      </c>
      <c r="E122" s="110">
        <v>35</v>
      </c>
      <c r="F122" s="111">
        <v>70</v>
      </c>
      <c r="G122" s="109">
        <v>10</v>
      </c>
      <c r="H122" s="112">
        <v>0</v>
      </c>
      <c r="I122" s="109">
        <v>0</v>
      </c>
      <c r="J122" s="113">
        <v>20</v>
      </c>
      <c r="K122" s="113">
        <f t="shared" si="8"/>
        <v>165</v>
      </c>
      <c r="L122" s="114">
        <f t="shared" si="9"/>
        <v>23.571428571428573</v>
      </c>
      <c r="M122" s="113">
        <v>5</v>
      </c>
      <c r="N122" s="116">
        <f t="shared" si="10"/>
        <v>28.571428571428573</v>
      </c>
      <c r="O122" s="117">
        <v>2500</v>
      </c>
      <c r="P122" s="18"/>
      <c r="Q122" s="22"/>
      <c r="R122" s="14"/>
    </row>
    <row r="123" spans="1:18" ht="12.75">
      <c r="A123" s="286" t="s">
        <v>190</v>
      </c>
      <c r="B123" s="119" t="s">
        <v>362</v>
      </c>
      <c r="C123" s="108" t="s">
        <v>191</v>
      </c>
      <c r="D123" s="109">
        <v>45</v>
      </c>
      <c r="E123" s="110">
        <v>40</v>
      </c>
      <c r="F123" s="111">
        <v>35</v>
      </c>
      <c r="G123" s="109">
        <v>30</v>
      </c>
      <c r="H123" s="112">
        <v>0</v>
      </c>
      <c r="I123" s="109">
        <v>0</v>
      </c>
      <c r="J123" s="113">
        <v>30</v>
      </c>
      <c r="K123" s="113">
        <f t="shared" si="8"/>
        <v>180</v>
      </c>
      <c r="L123" s="114">
        <f t="shared" si="9"/>
        <v>25.714285714285715</v>
      </c>
      <c r="M123" s="113">
        <v>0</v>
      </c>
      <c r="N123" s="116">
        <f t="shared" si="10"/>
        <v>25.714285714285715</v>
      </c>
      <c r="O123" s="118">
        <v>2100</v>
      </c>
      <c r="P123" s="18"/>
      <c r="Q123" s="22"/>
      <c r="R123" s="14">
        <v>2496</v>
      </c>
    </row>
    <row r="124" spans="1:18" ht="12.75">
      <c r="A124" s="285" t="s">
        <v>234</v>
      </c>
      <c r="B124" s="119" t="s">
        <v>363</v>
      </c>
      <c r="C124" s="108" t="s">
        <v>235</v>
      </c>
      <c r="D124" s="109">
        <v>55</v>
      </c>
      <c r="E124" s="110">
        <v>10</v>
      </c>
      <c r="F124" s="111">
        <v>40</v>
      </c>
      <c r="G124" s="109">
        <v>20</v>
      </c>
      <c r="H124" s="112">
        <v>0</v>
      </c>
      <c r="I124" s="109">
        <v>0</v>
      </c>
      <c r="J124" s="113">
        <v>20</v>
      </c>
      <c r="K124" s="113">
        <f t="shared" si="8"/>
        <v>145</v>
      </c>
      <c r="L124" s="114">
        <f t="shared" si="9"/>
        <v>20.714285714285715</v>
      </c>
      <c r="M124" s="113">
        <v>5</v>
      </c>
      <c r="N124" s="116">
        <f t="shared" si="10"/>
        <v>25.714285714285715</v>
      </c>
      <c r="O124" s="118">
        <v>1960</v>
      </c>
      <c r="P124" s="18"/>
      <c r="Q124" s="22"/>
      <c r="R124" s="14">
        <v>0</v>
      </c>
    </row>
    <row r="125" spans="1:18" ht="12.75">
      <c r="A125" s="286" t="s">
        <v>308</v>
      </c>
      <c r="B125" s="119" t="s">
        <v>364</v>
      </c>
      <c r="C125" s="107" t="s">
        <v>309</v>
      </c>
      <c r="D125" s="109">
        <v>50</v>
      </c>
      <c r="E125" s="110">
        <v>50</v>
      </c>
      <c r="F125" s="111">
        <v>50</v>
      </c>
      <c r="G125" s="109">
        <v>10</v>
      </c>
      <c r="H125" s="112">
        <v>0</v>
      </c>
      <c r="I125" s="109">
        <v>0</v>
      </c>
      <c r="J125" s="113">
        <v>10</v>
      </c>
      <c r="K125" s="113">
        <f t="shared" si="8"/>
        <v>170</v>
      </c>
      <c r="L125" s="114">
        <f t="shared" si="9"/>
        <v>24.285714285714285</v>
      </c>
      <c r="M125" s="113">
        <v>0</v>
      </c>
      <c r="N125" s="116">
        <f t="shared" si="10"/>
        <v>24.285714285714285</v>
      </c>
      <c r="O125" s="117">
        <v>600</v>
      </c>
      <c r="P125" s="18"/>
      <c r="Q125" s="22"/>
      <c r="R125" s="14">
        <v>0</v>
      </c>
    </row>
    <row r="126" spans="1:18" ht="13.5" thickBot="1">
      <c r="A126" s="287" t="s">
        <v>188</v>
      </c>
      <c r="B126" s="126" t="s">
        <v>362</v>
      </c>
      <c r="C126" s="127" t="s">
        <v>189</v>
      </c>
      <c r="D126" s="128">
        <v>45</v>
      </c>
      <c r="E126" s="129">
        <v>10</v>
      </c>
      <c r="F126" s="130">
        <v>35</v>
      </c>
      <c r="G126" s="128">
        <v>50</v>
      </c>
      <c r="H126" s="131">
        <v>0</v>
      </c>
      <c r="I126" s="128">
        <v>0</v>
      </c>
      <c r="J126" s="132">
        <v>20</v>
      </c>
      <c r="K126" s="132">
        <f t="shared" si="8"/>
        <v>160</v>
      </c>
      <c r="L126" s="133">
        <f t="shared" si="9"/>
        <v>22.857142857142858</v>
      </c>
      <c r="M126" s="132">
        <v>0</v>
      </c>
      <c r="N126" s="134">
        <f t="shared" si="10"/>
        <v>22.857142857142858</v>
      </c>
      <c r="O126" s="135">
        <v>2104</v>
      </c>
      <c r="P126" s="19"/>
      <c r="Q126" s="23"/>
      <c r="R126" s="15"/>
    </row>
    <row r="127" spans="1:20" ht="13.5" thickBot="1">
      <c r="A127" s="192"/>
      <c r="B127" s="193"/>
      <c r="C127" s="10" t="s">
        <v>77</v>
      </c>
      <c r="D127" s="9"/>
      <c r="E127" s="9"/>
      <c r="F127" s="9"/>
      <c r="G127" s="9"/>
      <c r="H127" s="9"/>
      <c r="I127" s="9"/>
      <c r="J127" s="9"/>
      <c r="K127" s="25"/>
      <c r="L127" s="26"/>
      <c r="M127" s="26"/>
      <c r="N127" s="194"/>
      <c r="O127" s="197">
        <f>SUM(O64:O126)</f>
        <v>126950.20999999999</v>
      </c>
      <c r="P127" s="198">
        <f>SUM(P64:P126)</f>
        <v>16200</v>
      </c>
      <c r="Q127" s="24">
        <f>SUM(Q64:Q126)</f>
        <v>1800</v>
      </c>
      <c r="R127" s="16">
        <f>SUM(R64:R126)</f>
        <v>183992</v>
      </c>
      <c r="T127" s="2">
        <v>1800</v>
      </c>
    </row>
    <row r="128" spans="1:18" ht="13.5" thickBot="1">
      <c r="A128" s="11"/>
      <c r="B128" s="12"/>
      <c r="C128" s="183" t="s">
        <v>125</v>
      </c>
      <c r="D128" s="184"/>
      <c r="E128" s="184"/>
      <c r="F128" s="184"/>
      <c r="G128" s="184"/>
      <c r="H128" s="184"/>
      <c r="I128" s="184"/>
      <c r="J128" s="184"/>
      <c r="K128" s="185"/>
      <c r="L128" s="186"/>
      <c r="M128" s="186"/>
      <c r="N128" s="187"/>
      <c r="O128" s="188"/>
      <c r="P128" s="189">
        <f>P127+Q127</f>
        <v>18000</v>
      </c>
      <c r="Q128" s="190"/>
      <c r="R128" s="191"/>
    </row>
    <row r="129" ht="13.5" thickBot="1"/>
    <row r="130" spans="1:18" ht="13.5" thickBot="1">
      <c r="A130" s="5" t="s">
        <v>124</v>
      </c>
      <c r="B130" s="6"/>
      <c r="C130" s="33" t="s">
        <v>541</v>
      </c>
      <c r="D130" s="28"/>
      <c r="E130" s="28"/>
      <c r="F130" s="28"/>
      <c r="G130" s="28"/>
      <c r="H130" s="28"/>
      <c r="I130" s="28"/>
      <c r="J130" s="28"/>
      <c r="K130" s="27" t="s">
        <v>122</v>
      </c>
      <c r="L130" s="28"/>
      <c r="M130" s="28"/>
      <c r="N130" s="28"/>
      <c r="O130" s="29"/>
      <c r="P130" s="30">
        <v>10000</v>
      </c>
      <c r="Q130" s="31"/>
      <c r="R130" s="32"/>
    </row>
    <row r="131" spans="1:18" ht="77.25" thickBot="1">
      <c r="A131" s="264" t="s">
        <v>121</v>
      </c>
      <c r="B131" s="265" t="s">
        <v>120</v>
      </c>
      <c r="C131" s="265" t="s">
        <v>119</v>
      </c>
      <c r="D131" s="279" t="s">
        <v>365</v>
      </c>
      <c r="E131" s="279" t="s">
        <v>366</v>
      </c>
      <c r="F131" s="279" t="s">
        <v>367</v>
      </c>
      <c r="G131" s="279" t="s">
        <v>368</v>
      </c>
      <c r="H131" s="279" t="s">
        <v>369</v>
      </c>
      <c r="I131" s="279" t="s">
        <v>370</v>
      </c>
      <c r="J131" s="279" t="s">
        <v>371</v>
      </c>
      <c r="K131" s="269" t="s">
        <v>75</v>
      </c>
      <c r="L131" s="269" t="s">
        <v>183</v>
      </c>
      <c r="M131" s="270" t="s">
        <v>76</v>
      </c>
      <c r="N131" s="271" t="s">
        <v>75</v>
      </c>
      <c r="O131" s="199" t="s">
        <v>118</v>
      </c>
      <c r="P131" s="200" t="s">
        <v>611</v>
      </c>
      <c r="Q131" s="20" t="s">
        <v>612</v>
      </c>
      <c r="R131" s="263" t="s">
        <v>613</v>
      </c>
    </row>
    <row r="132" spans="1:18" ht="12.75">
      <c r="A132" s="281" t="s">
        <v>372</v>
      </c>
      <c r="B132" s="136" t="s">
        <v>337</v>
      </c>
      <c r="C132" s="137" t="s">
        <v>373</v>
      </c>
      <c r="D132" s="138">
        <v>70</v>
      </c>
      <c r="E132" s="138">
        <v>80</v>
      </c>
      <c r="F132" s="138">
        <v>95</v>
      </c>
      <c r="G132" s="138">
        <v>100</v>
      </c>
      <c r="H132" s="138">
        <v>70</v>
      </c>
      <c r="I132" s="138">
        <v>90</v>
      </c>
      <c r="J132" s="138">
        <v>75</v>
      </c>
      <c r="K132" s="138">
        <f aca="true" t="shared" si="11" ref="K132:K151">SUM(D132:J132)</f>
        <v>580</v>
      </c>
      <c r="L132" s="139">
        <f aca="true" t="shared" si="12" ref="L132:L151">K132/7</f>
        <v>82.85714285714286</v>
      </c>
      <c r="M132" s="138">
        <v>5</v>
      </c>
      <c r="N132" s="140">
        <f aca="true" t="shared" si="13" ref="N132:N151">L132+M132</f>
        <v>87.85714285714286</v>
      </c>
      <c r="O132" s="211">
        <v>1225</v>
      </c>
      <c r="P132" s="218">
        <v>1225</v>
      </c>
      <c r="Q132" s="219"/>
      <c r="R132" s="213"/>
    </row>
    <row r="133" spans="1:18" ht="12.75">
      <c r="A133" s="280" t="s">
        <v>374</v>
      </c>
      <c r="B133" s="141" t="s">
        <v>545</v>
      </c>
      <c r="C133" s="142" t="s">
        <v>375</v>
      </c>
      <c r="D133" s="143">
        <v>90</v>
      </c>
      <c r="E133" s="143">
        <v>100</v>
      </c>
      <c r="F133" s="143">
        <v>85</v>
      </c>
      <c r="G133" s="143">
        <v>100</v>
      </c>
      <c r="H133" s="143">
        <v>65</v>
      </c>
      <c r="I133" s="143">
        <v>50</v>
      </c>
      <c r="J133" s="143">
        <v>60</v>
      </c>
      <c r="K133" s="143">
        <f t="shared" si="11"/>
        <v>550</v>
      </c>
      <c r="L133" s="144">
        <f t="shared" si="12"/>
        <v>78.57142857142857</v>
      </c>
      <c r="M133" s="143">
        <v>5</v>
      </c>
      <c r="N133" s="145">
        <f t="shared" si="13"/>
        <v>83.57142857142857</v>
      </c>
      <c r="O133" s="212">
        <v>2260</v>
      </c>
      <c r="P133" s="220">
        <v>2034</v>
      </c>
      <c r="Q133" s="221"/>
      <c r="R133" s="214">
        <v>14737</v>
      </c>
    </row>
    <row r="134" spans="1:18" ht="12.75">
      <c r="A134" s="280" t="s">
        <v>376</v>
      </c>
      <c r="B134" s="141" t="s">
        <v>557</v>
      </c>
      <c r="C134" s="142" t="s">
        <v>377</v>
      </c>
      <c r="D134" s="143">
        <v>80</v>
      </c>
      <c r="E134" s="143">
        <v>100</v>
      </c>
      <c r="F134" s="143">
        <v>50</v>
      </c>
      <c r="G134" s="143">
        <v>100</v>
      </c>
      <c r="H134" s="143">
        <v>70</v>
      </c>
      <c r="I134" s="143">
        <v>90</v>
      </c>
      <c r="J134" s="143">
        <v>50</v>
      </c>
      <c r="K134" s="143">
        <f t="shared" si="11"/>
        <v>540</v>
      </c>
      <c r="L134" s="144">
        <f t="shared" si="12"/>
        <v>77.14285714285714</v>
      </c>
      <c r="M134" s="143">
        <v>5</v>
      </c>
      <c r="N134" s="145">
        <f t="shared" si="13"/>
        <v>82.14285714285714</v>
      </c>
      <c r="O134" s="212" t="s">
        <v>378</v>
      </c>
      <c r="P134" s="220">
        <v>450</v>
      </c>
      <c r="Q134" s="221"/>
      <c r="R134" s="214">
        <v>5058</v>
      </c>
    </row>
    <row r="135" spans="1:18" ht="12.75">
      <c r="A135" s="280" t="s">
        <v>379</v>
      </c>
      <c r="B135" s="141" t="s">
        <v>556</v>
      </c>
      <c r="C135" s="142" t="s">
        <v>380</v>
      </c>
      <c r="D135" s="143">
        <v>80</v>
      </c>
      <c r="E135" s="143">
        <v>100</v>
      </c>
      <c r="F135" s="143">
        <v>60</v>
      </c>
      <c r="G135" s="143">
        <v>100</v>
      </c>
      <c r="H135" s="143">
        <v>60</v>
      </c>
      <c r="I135" s="143">
        <v>80</v>
      </c>
      <c r="J135" s="143">
        <v>50</v>
      </c>
      <c r="K135" s="143">
        <f t="shared" si="11"/>
        <v>530</v>
      </c>
      <c r="L135" s="144">
        <f t="shared" si="12"/>
        <v>75.71428571428571</v>
      </c>
      <c r="M135" s="143">
        <v>5</v>
      </c>
      <c r="N135" s="145">
        <f t="shared" si="13"/>
        <v>80.71428571428571</v>
      </c>
      <c r="O135" s="212" t="s">
        <v>381</v>
      </c>
      <c r="P135" s="220">
        <v>1607</v>
      </c>
      <c r="Q135" s="221"/>
      <c r="R135" s="214"/>
    </row>
    <row r="136" spans="1:18" ht="12.75">
      <c r="A136" s="280" t="s">
        <v>382</v>
      </c>
      <c r="B136" s="141" t="s">
        <v>553</v>
      </c>
      <c r="C136" s="142" t="s">
        <v>383</v>
      </c>
      <c r="D136" s="143">
        <v>50</v>
      </c>
      <c r="E136" s="143">
        <v>100</v>
      </c>
      <c r="F136" s="143">
        <v>99</v>
      </c>
      <c r="G136" s="143">
        <v>80</v>
      </c>
      <c r="H136" s="143">
        <v>60</v>
      </c>
      <c r="I136" s="143">
        <v>70</v>
      </c>
      <c r="J136" s="143">
        <v>70</v>
      </c>
      <c r="K136" s="143">
        <f t="shared" si="11"/>
        <v>529</v>
      </c>
      <c r="L136" s="144">
        <f t="shared" si="12"/>
        <v>75.57142857142857</v>
      </c>
      <c r="M136" s="143">
        <v>5</v>
      </c>
      <c r="N136" s="145">
        <f t="shared" si="13"/>
        <v>80.57142857142857</v>
      </c>
      <c r="O136" s="212" t="s">
        <v>384</v>
      </c>
      <c r="P136" s="220">
        <v>2250</v>
      </c>
      <c r="Q136" s="221"/>
      <c r="R136" s="214">
        <v>4861</v>
      </c>
    </row>
    <row r="137" spans="1:18" ht="12.75">
      <c r="A137" s="280" t="s">
        <v>385</v>
      </c>
      <c r="B137" s="141" t="s">
        <v>549</v>
      </c>
      <c r="C137" s="142" t="s">
        <v>386</v>
      </c>
      <c r="D137" s="143">
        <v>90</v>
      </c>
      <c r="E137" s="143">
        <v>100</v>
      </c>
      <c r="F137" s="143">
        <v>70</v>
      </c>
      <c r="G137" s="143">
        <v>40</v>
      </c>
      <c r="H137" s="143">
        <v>80</v>
      </c>
      <c r="I137" s="143">
        <v>60</v>
      </c>
      <c r="J137" s="143">
        <v>75</v>
      </c>
      <c r="K137" s="143">
        <f t="shared" si="11"/>
        <v>515</v>
      </c>
      <c r="L137" s="144">
        <f t="shared" si="12"/>
        <v>73.57142857142857</v>
      </c>
      <c r="M137" s="143">
        <v>5</v>
      </c>
      <c r="N137" s="145">
        <f t="shared" si="13"/>
        <v>78.57142857142857</v>
      </c>
      <c r="O137" s="212">
        <v>1525</v>
      </c>
      <c r="P137" s="220">
        <v>1434</v>
      </c>
      <c r="Q137" s="221"/>
      <c r="R137" s="214">
        <v>1000</v>
      </c>
    </row>
    <row r="138" spans="1:18" ht="12.75">
      <c r="A138" s="280" t="s">
        <v>387</v>
      </c>
      <c r="B138" s="141" t="s">
        <v>551</v>
      </c>
      <c r="C138" s="142" t="s">
        <v>388</v>
      </c>
      <c r="D138" s="143">
        <v>50</v>
      </c>
      <c r="E138" s="143">
        <v>100</v>
      </c>
      <c r="F138" s="143">
        <v>30</v>
      </c>
      <c r="G138" s="143">
        <v>80</v>
      </c>
      <c r="H138" s="143">
        <v>60</v>
      </c>
      <c r="I138" s="143">
        <v>100</v>
      </c>
      <c r="J138" s="143">
        <v>80</v>
      </c>
      <c r="K138" s="143">
        <f t="shared" si="11"/>
        <v>500</v>
      </c>
      <c r="L138" s="144">
        <f t="shared" si="12"/>
        <v>71.42857142857143</v>
      </c>
      <c r="M138" s="143">
        <v>5</v>
      </c>
      <c r="N138" s="145">
        <f t="shared" si="13"/>
        <v>76.42857142857143</v>
      </c>
      <c r="O138" s="212" t="s">
        <v>384</v>
      </c>
      <c r="P138" s="220"/>
      <c r="Q138" s="221"/>
      <c r="R138" s="214">
        <v>0</v>
      </c>
    </row>
    <row r="139" spans="1:18" ht="12.75">
      <c r="A139" s="280" t="s">
        <v>389</v>
      </c>
      <c r="B139" s="141" t="s">
        <v>552</v>
      </c>
      <c r="C139" s="142" t="s">
        <v>390</v>
      </c>
      <c r="D139" s="143">
        <v>50</v>
      </c>
      <c r="E139" s="143">
        <v>100</v>
      </c>
      <c r="F139" s="143">
        <v>85</v>
      </c>
      <c r="G139" s="143">
        <v>50</v>
      </c>
      <c r="H139" s="143">
        <v>75</v>
      </c>
      <c r="I139" s="143">
        <v>90</v>
      </c>
      <c r="J139" s="143">
        <v>75</v>
      </c>
      <c r="K139" s="143">
        <f t="shared" si="11"/>
        <v>525</v>
      </c>
      <c r="L139" s="144">
        <f t="shared" si="12"/>
        <v>75</v>
      </c>
      <c r="M139" s="143"/>
      <c r="N139" s="145">
        <f t="shared" si="13"/>
        <v>75</v>
      </c>
      <c r="O139" s="212" t="s">
        <v>384</v>
      </c>
      <c r="P139" s="220"/>
      <c r="Q139" s="221"/>
      <c r="R139" s="214">
        <v>3719</v>
      </c>
    </row>
    <row r="140" spans="1:18" ht="12.75">
      <c r="A140" s="280" t="s">
        <v>391</v>
      </c>
      <c r="B140" s="141" t="s">
        <v>554</v>
      </c>
      <c r="C140" s="142" t="s">
        <v>392</v>
      </c>
      <c r="D140" s="143">
        <v>80</v>
      </c>
      <c r="E140" s="143">
        <v>60</v>
      </c>
      <c r="F140" s="143">
        <v>99</v>
      </c>
      <c r="G140" s="143">
        <v>50</v>
      </c>
      <c r="H140" s="143">
        <v>50</v>
      </c>
      <c r="I140" s="143">
        <v>70</v>
      </c>
      <c r="J140" s="143">
        <v>70</v>
      </c>
      <c r="K140" s="143">
        <f t="shared" si="11"/>
        <v>479</v>
      </c>
      <c r="L140" s="144">
        <f t="shared" si="12"/>
        <v>68.42857142857143</v>
      </c>
      <c r="M140" s="143">
        <v>5</v>
      </c>
      <c r="N140" s="145">
        <f t="shared" si="13"/>
        <v>73.42857142857143</v>
      </c>
      <c r="O140" s="212" t="s">
        <v>393</v>
      </c>
      <c r="P140" s="220"/>
      <c r="Q140" s="221"/>
      <c r="R140" s="214">
        <v>12342</v>
      </c>
    </row>
    <row r="141" spans="1:18" ht="12.75">
      <c r="A141" s="280" t="s">
        <v>394</v>
      </c>
      <c r="B141" s="141" t="s">
        <v>547</v>
      </c>
      <c r="C141" s="142" t="s">
        <v>395</v>
      </c>
      <c r="D141" s="143">
        <v>60</v>
      </c>
      <c r="E141" s="143">
        <v>100</v>
      </c>
      <c r="F141" s="143">
        <v>65</v>
      </c>
      <c r="G141" s="143">
        <v>50</v>
      </c>
      <c r="H141" s="143">
        <v>50</v>
      </c>
      <c r="I141" s="143">
        <v>100</v>
      </c>
      <c r="J141" s="143">
        <v>80</v>
      </c>
      <c r="K141" s="143">
        <f t="shared" si="11"/>
        <v>505</v>
      </c>
      <c r="L141" s="144">
        <f t="shared" si="12"/>
        <v>72.14285714285714</v>
      </c>
      <c r="M141" s="143"/>
      <c r="N141" s="145">
        <f t="shared" si="13"/>
        <v>72.14285714285714</v>
      </c>
      <c r="O141" s="212">
        <v>2386</v>
      </c>
      <c r="P141" s="220"/>
      <c r="Q141" s="221"/>
      <c r="R141" s="214">
        <v>0</v>
      </c>
    </row>
    <row r="142" spans="1:18" ht="12.75">
      <c r="A142" s="280" t="s">
        <v>396</v>
      </c>
      <c r="B142" s="141" t="s">
        <v>147</v>
      </c>
      <c r="C142" s="142" t="s">
        <v>397</v>
      </c>
      <c r="D142" s="143">
        <v>95</v>
      </c>
      <c r="E142" s="143">
        <v>80</v>
      </c>
      <c r="F142" s="143">
        <v>45</v>
      </c>
      <c r="G142" s="143">
        <v>60</v>
      </c>
      <c r="H142" s="143">
        <v>70</v>
      </c>
      <c r="I142" s="143">
        <v>60</v>
      </c>
      <c r="J142" s="143">
        <v>60</v>
      </c>
      <c r="K142" s="143">
        <f t="shared" si="11"/>
        <v>470</v>
      </c>
      <c r="L142" s="144">
        <f t="shared" si="12"/>
        <v>67.14285714285714</v>
      </c>
      <c r="M142" s="143">
        <v>5</v>
      </c>
      <c r="N142" s="145">
        <f t="shared" si="13"/>
        <v>72.14285714285714</v>
      </c>
      <c r="O142" s="212" t="s">
        <v>384</v>
      </c>
      <c r="P142" s="220"/>
      <c r="Q142" s="221"/>
      <c r="R142" s="214"/>
    </row>
    <row r="143" spans="1:18" ht="12.75">
      <c r="A143" s="280" t="s">
        <v>398</v>
      </c>
      <c r="B143" s="141" t="s">
        <v>550</v>
      </c>
      <c r="C143" s="142" t="s">
        <v>399</v>
      </c>
      <c r="D143" s="143">
        <v>50</v>
      </c>
      <c r="E143" s="143">
        <v>80</v>
      </c>
      <c r="F143" s="143">
        <v>50</v>
      </c>
      <c r="G143" s="143">
        <v>80</v>
      </c>
      <c r="H143" s="143">
        <v>60</v>
      </c>
      <c r="I143" s="143">
        <v>80</v>
      </c>
      <c r="J143" s="143">
        <v>90</v>
      </c>
      <c r="K143" s="143">
        <f t="shared" si="11"/>
        <v>490</v>
      </c>
      <c r="L143" s="144">
        <f t="shared" si="12"/>
        <v>70</v>
      </c>
      <c r="M143" s="143"/>
      <c r="N143" s="145">
        <f t="shared" si="13"/>
        <v>70</v>
      </c>
      <c r="O143" s="212">
        <v>1811</v>
      </c>
      <c r="P143" s="222"/>
      <c r="Q143" s="221">
        <v>500</v>
      </c>
      <c r="R143" s="214">
        <v>4300</v>
      </c>
    </row>
    <row r="144" spans="1:18" ht="12.75">
      <c r="A144" s="280" t="s">
        <v>400</v>
      </c>
      <c r="B144" s="141" t="s">
        <v>548</v>
      </c>
      <c r="C144" s="142" t="s">
        <v>401</v>
      </c>
      <c r="D144" s="143">
        <v>40</v>
      </c>
      <c r="E144" s="143">
        <v>100</v>
      </c>
      <c r="F144" s="143">
        <v>99</v>
      </c>
      <c r="G144" s="143">
        <v>100</v>
      </c>
      <c r="H144" s="143">
        <v>30</v>
      </c>
      <c r="I144" s="143">
        <v>40</v>
      </c>
      <c r="J144" s="143">
        <v>50</v>
      </c>
      <c r="K144" s="143">
        <f t="shared" si="11"/>
        <v>459</v>
      </c>
      <c r="L144" s="144">
        <f t="shared" si="12"/>
        <v>65.57142857142857</v>
      </c>
      <c r="M144" s="143"/>
      <c r="N144" s="145">
        <f t="shared" si="13"/>
        <v>65.57142857142857</v>
      </c>
      <c r="O144" s="212">
        <v>700</v>
      </c>
      <c r="P144" s="220"/>
      <c r="Q144" s="221"/>
      <c r="R144" s="214"/>
    </row>
    <row r="145" spans="1:18" ht="24">
      <c r="A145" s="280" t="s">
        <v>402</v>
      </c>
      <c r="B145" s="141" t="s">
        <v>558</v>
      </c>
      <c r="C145" s="142" t="s">
        <v>403</v>
      </c>
      <c r="D145" s="143">
        <v>50</v>
      </c>
      <c r="E145" s="143">
        <v>70</v>
      </c>
      <c r="F145" s="143">
        <v>95</v>
      </c>
      <c r="G145" s="143">
        <v>80</v>
      </c>
      <c r="H145" s="143">
        <v>50</v>
      </c>
      <c r="I145" s="143">
        <v>60</v>
      </c>
      <c r="J145" s="143">
        <v>50</v>
      </c>
      <c r="K145" s="143">
        <f t="shared" si="11"/>
        <v>455</v>
      </c>
      <c r="L145" s="144">
        <f t="shared" si="12"/>
        <v>65</v>
      </c>
      <c r="M145" s="143"/>
      <c r="N145" s="145">
        <f t="shared" si="13"/>
        <v>65</v>
      </c>
      <c r="O145" s="212" t="s">
        <v>404</v>
      </c>
      <c r="P145" s="220"/>
      <c r="Q145" s="221"/>
      <c r="R145" s="214">
        <v>0</v>
      </c>
    </row>
    <row r="146" spans="1:18" ht="12.75">
      <c r="A146" s="280" t="s">
        <v>405</v>
      </c>
      <c r="B146" s="141" t="s">
        <v>159</v>
      </c>
      <c r="C146" s="142" t="s">
        <v>406</v>
      </c>
      <c r="D146" s="143">
        <v>60</v>
      </c>
      <c r="E146" s="143">
        <v>50</v>
      </c>
      <c r="F146" s="143">
        <v>75</v>
      </c>
      <c r="G146" s="143">
        <v>50</v>
      </c>
      <c r="H146" s="143">
        <v>75</v>
      </c>
      <c r="I146" s="143">
        <v>60</v>
      </c>
      <c r="J146" s="143">
        <v>75</v>
      </c>
      <c r="K146" s="143">
        <f t="shared" si="11"/>
        <v>445</v>
      </c>
      <c r="L146" s="144">
        <f t="shared" si="12"/>
        <v>63.57142857142857</v>
      </c>
      <c r="M146" s="143"/>
      <c r="N146" s="145">
        <f t="shared" si="13"/>
        <v>63.57142857142857</v>
      </c>
      <c r="O146" s="212" t="s">
        <v>407</v>
      </c>
      <c r="P146" s="220"/>
      <c r="Q146" s="221"/>
      <c r="R146" s="214"/>
    </row>
    <row r="147" spans="1:18" ht="12.75">
      <c r="A147" s="280" t="s">
        <v>408</v>
      </c>
      <c r="B147" s="141" t="s">
        <v>555</v>
      </c>
      <c r="C147" s="142" t="s">
        <v>409</v>
      </c>
      <c r="D147" s="143">
        <v>90</v>
      </c>
      <c r="E147" s="143">
        <v>40</v>
      </c>
      <c r="F147" s="143">
        <v>45</v>
      </c>
      <c r="G147" s="143">
        <v>50</v>
      </c>
      <c r="H147" s="143">
        <v>50</v>
      </c>
      <c r="I147" s="143">
        <v>80</v>
      </c>
      <c r="J147" s="143">
        <v>55</v>
      </c>
      <c r="K147" s="143">
        <f t="shared" si="11"/>
        <v>410</v>
      </c>
      <c r="L147" s="144">
        <f t="shared" si="12"/>
        <v>58.57142857142857</v>
      </c>
      <c r="M147" s="143">
        <v>5</v>
      </c>
      <c r="N147" s="145">
        <f t="shared" si="13"/>
        <v>63.57142857142857</v>
      </c>
      <c r="O147" s="212" t="s">
        <v>410</v>
      </c>
      <c r="P147" s="220"/>
      <c r="Q147" s="221"/>
      <c r="R147" s="214">
        <v>3805</v>
      </c>
    </row>
    <row r="148" spans="1:18" ht="12.75">
      <c r="A148" s="280" t="s">
        <v>411</v>
      </c>
      <c r="B148" s="141" t="s">
        <v>546</v>
      </c>
      <c r="C148" s="142" t="s">
        <v>412</v>
      </c>
      <c r="D148" s="143">
        <v>90</v>
      </c>
      <c r="E148" s="143">
        <v>50</v>
      </c>
      <c r="F148" s="143">
        <v>45</v>
      </c>
      <c r="G148" s="143">
        <v>50</v>
      </c>
      <c r="H148" s="143">
        <v>40</v>
      </c>
      <c r="I148" s="143">
        <v>70</v>
      </c>
      <c r="J148" s="143">
        <v>80</v>
      </c>
      <c r="K148" s="143">
        <f t="shared" si="11"/>
        <v>425</v>
      </c>
      <c r="L148" s="144">
        <f t="shared" si="12"/>
        <v>60.714285714285715</v>
      </c>
      <c r="M148" s="143"/>
      <c r="N148" s="145">
        <f t="shared" si="13"/>
        <v>60.714285714285715</v>
      </c>
      <c r="O148" s="212">
        <v>1102</v>
      </c>
      <c r="P148" s="220"/>
      <c r="Q148" s="221"/>
      <c r="R148" s="214">
        <v>0</v>
      </c>
    </row>
    <row r="149" spans="1:18" ht="12.75">
      <c r="A149" s="280" t="s">
        <v>413</v>
      </c>
      <c r="B149" s="141" t="s">
        <v>133</v>
      </c>
      <c r="C149" s="142" t="s">
        <v>414</v>
      </c>
      <c r="D149" s="143">
        <v>60</v>
      </c>
      <c r="E149" s="143">
        <v>40</v>
      </c>
      <c r="F149" s="143">
        <v>40</v>
      </c>
      <c r="G149" s="143">
        <v>50</v>
      </c>
      <c r="H149" s="143">
        <v>45</v>
      </c>
      <c r="I149" s="143">
        <v>50</v>
      </c>
      <c r="J149" s="143">
        <v>90</v>
      </c>
      <c r="K149" s="143">
        <f t="shared" si="11"/>
        <v>375</v>
      </c>
      <c r="L149" s="144">
        <f t="shared" si="12"/>
        <v>53.57142857142857</v>
      </c>
      <c r="M149" s="143"/>
      <c r="N149" s="145">
        <f t="shared" si="13"/>
        <v>53.57142857142857</v>
      </c>
      <c r="O149" s="212">
        <v>2492</v>
      </c>
      <c r="P149" s="220"/>
      <c r="Q149" s="221"/>
      <c r="R149" s="214"/>
    </row>
    <row r="150" spans="1:18" ht="12.75">
      <c r="A150" s="280" t="s">
        <v>415</v>
      </c>
      <c r="B150" s="141" t="s">
        <v>544</v>
      </c>
      <c r="C150" s="142" t="s">
        <v>416</v>
      </c>
      <c r="D150" s="143">
        <v>60</v>
      </c>
      <c r="E150" s="143">
        <v>60</v>
      </c>
      <c r="F150" s="143">
        <v>25</v>
      </c>
      <c r="G150" s="143">
        <v>10</v>
      </c>
      <c r="H150" s="143">
        <v>70</v>
      </c>
      <c r="I150" s="143">
        <v>40</v>
      </c>
      <c r="J150" s="143">
        <v>60</v>
      </c>
      <c r="K150" s="143">
        <f t="shared" si="11"/>
        <v>325</v>
      </c>
      <c r="L150" s="144">
        <f t="shared" si="12"/>
        <v>46.42857142857143</v>
      </c>
      <c r="M150" s="143"/>
      <c r="N150" s="145">
        <f t="shared" si="13"/>
        <v>46.42857142857143</v>
      </c>
      <c r="O150" s="212">
        <v>850</v>
      </c>
      <c r="P150" s="220"/>
      <c r="Q150" s="221"/>
      <c r="R150" s="214">
        <v>0</v>
      </c>
    </row>
    <row r="151" spans="1:18" ht="13.5" thickBot="1">
      <c r="A151" s="283" t="s">
        <v>417</v>
      </c>
      <c r="B151" s="253" t="s">
        <v>548</v>
      </c>
      <c r="C151" s="254" t="s">
        <v>418</v>
      </c>
      <c r="D151" s="255">
        <v>0</v>
      </c>
      <c r="E151" s="255">
        <v>0</v>
      </c>
      <c r="F151" s="255">
        <v>0</v>
      </c>
      <c r="G151" s="255">
        <v>0</v>
      </c>
      <c r="H151" s="255">
        <v>0</v>
      </c>
      <c r="I151" s="255">
        <v>0</v>
      </c>
      <c r="J151" s="255">
        <v>0</v>
      </c>
      <c r="K151" s="255">
        <f t="shared" si="11"/>
        <v>0</v>
      </c>
      <c r="L151" s="256">
        <f t="shared" si="12"/>
        <v>0</v>
      </c>
      <c r="M151" s="255"/>
      <c r="N151" s="257">
        <f t="shared" si="13"/>
        <v>0</v>
      </c>
      <c r="O151" s="258" t="s">
        <v>419</v>
      </c>
      <c r="P151" s="250"/>
      <c r="Q151" s="251">
        <v>500</v>
      </c>
      <c r="R151" s="252"/>
    </row>
    <row r="152" spans="1:18" ht="13.5" thickBot="1">
      <c r="A152" s="181"/>
      <c r="B152" s="182"/>
      <c r="C152" s="75" t="s">
        <v>77</v>
      </c>
      <c r="D152" s="76"/>
      <c r="E152" s="76"/>
      <c r="F152" s="76"/>
      <c r="G152" s="76"/>
      <c r="H152" s="76"/>
      <c r="I152" s="76"/>
      <c r="J152" s="76"/>
      <c r="K152" s="77"/>
      <c r="L152" s="78"/>
      <c r="M152" s="78"/>
      <c r="N152" s="79"/>
      <c r="O152" s="204">
        <f>SUM(O132:O151)</f>
        <v>14351</v>
      </c>
      <c r="P152" s="209">
        <f>SUM(P132:P151)</f>
        <v>9000</v>
      </c>
      <c r="Q152" s="80">
        <f>SUM(Q132:Q151)</f>
        <v>1000</v>
      </c>
      <c r="R152" s="216">
        <f>SUM(R132:R151)</f>
        <v>49822</v>
      </c>
    </row>
    <row r="153" spans="1:18" ht="13.5" thickBot="1">
      <c r="A153" s="35"/>
      <c r="B153" s="35"/>
      <c r="C153" s="84" t="s">
        <v>125</v>
      </c>
      <c r="D153" s="85"/>
      <c r="E153" s="85"/>
      <c r="F153" s="85"/>
      <c r="G153" s="85"/>
      <c r="H153" s="85"/>
      <c r="I153" s="85"/>
      <c r="J153" s="85"/>
      <c r="K153" s="86"/>
      <c r="L153" s="87"/>
      <c r="M153" s="87"/>
      <c r="N153" s="88"/>
      <c r="O153" s="205"/>
      <c r="P153" s="210">
        <f>P152+Q152</f>
        <v>10000</v>
      </c>
      <c r="Q153" s="91"/>
      <c r="R153" s="217"/>
    </row>
    <row r="155" ht="13.5" thickBot="1"/>
    <row r="156" spans="1:18" ht="13.5" thickBot="1">
      <c r="A156" s="5" t="s">
        <v>124</v>
      </c>
      <c r="B156" s="6"/>
      <c r="C156" s="33" t="s">
        <v>542</v>
      </c>
      <c r="D156" s="28"/>
      <c r="E156" s="28"/>
      <c r="F156" s="28"/>
      <c r="G156" s="28"/>
      <c r="H156" s="28"/>
      <c r="I156" s="28"/>
      <c r="J156" s="28"/>
      <c r="K156" s="27" t="s">
        <v>122</v>
      </c>
      <c r="L156" s="28"/>
      <c r="M156" s="28"/>
      <c r="N156" s="28"/>
      <c r="O156" s="29"/>
      <c r="P156" s="30">
        <v>9500</v>
      </c>
      <c r="Q156" s="31"/>
      <c r="R156" s="32"/>
    </row>
    <row r="157" spans="1:18" ht="93.75" thickBot="1">
      <c r="A157" s="264" t="s">
        <v>121</v>
      </c>
      <c r="B157" s="265" t="s">
        <v>120</v>
      </c>
      <c r="C157" s="265" t="s">
        <v>119</v>
      </c>
      <c r="D157" s="270" t="s">
        <v>420</v>
      </c>
      <c r="E157" s="270" t="s">
        <v>421</v>
      </c>
      <c r="F157" s="270" t="s">
        <v>422</v>
      </c>
      <c r="G157" s="270" t="s">
        <v>423</v>
      </c>
      <c r="H157" s="270" t="s">
        <v>424</v>
      </c>
      <c r="I157" s="270" t="s">
        <v>425</v>
      </c>
      <c r="J157" s="270" t="s">
        <v>426</v>
      </c>
      <c r="K157" s="269" t="s">
        <v>75</v>
      </c>
      <c r="L157" s="269" t="s">
        <v>183</v>
      </c>
      <c r="M157" s="270" t="s">
        <v>76</v>
      </c>
      <c r="N157" s="271" t="s">
        <v>75</v>
      </c>
      <c r="O157" s="199" t="s">
        <v>118</v>
      </c>
      <c r="P157" s="200" t="s">
        <v>611</v>
      </c>
      <c r="Q157" s="20" t="s">
        <v>612</v>
      </c>
      <c r="R157" s="263" t="s">
        <v>613</v>
      </c>
    </row>
    <row r="158" spans="1:18" ht="12.75">
      <c r="A158" s="281" t="s">
        <v>455</v>
      </c>
      <c r="B158" s="136" t="s">
        <v>578</v>
      </c>
      <c r="C158" s="146" t="s">
        <v>427</v>
      </c>
      <c r="D158" s="147">
        <v>85</v>
      </c>
      <c r="E158" s="147">
        <v>100</v>
      </c>
      <c r="F158" s="147">
        <v>75</v>
      </c>
      <c r="G158" s="147">
        <v>90</v>
      </c>
      <c r="H158" s="147">
        <v>70</v>
      </c>
      <c r="I158" s="147">
        <v>85</v>
      </c>
      <c r="J158" s="147">
        <v>100</v>
      </c>
      <c r="K158" s="147">
        <f aca="true" t="shared" si="14" ref="K158:K184">SUM(D158:J158)</f>
        <v>605</v>
      </c>
      <c r="L158" s="148">
        <f aca="true" t="shared" si="15" ref="L158:L167">(D158+E158+F158+G158+H158+I158+J158)/7</f>
        <v>86.42857142857143</v>
      </c>
      <c r="M158" s="147">
        <v>5</v>
      </c>
      <c r="N158" s="149">
        <f aca="true" t="shared" si="16" ref="N158:N184">L158+M158</f>
        <v>91.42857142857143</v>
      </c>
      <c r="O158" s="161">
        <v>2490</v>
      </c>
      <c r="P158" s="229">
        <v>900</v>
      </c>
      <c r="Q158" s="219"/>
      <c r="R158" s="225"/>
    </row>
    <row r="159" spans="1:18" ht="12.75">
      <c r="A159" s="280" t="s">
        <v>456</v>
      </c>
      <c r="B159" s="141" t="s">
        <v>564</v>
      </c>
      <c r="C159" s="150" t="s">
        <v>428</v>
      </c>
      <c r="D159" s="151">
        <v>70</v>
      </c>
      <c r="E159" s="151">
        <v>100</v>
      </c>
      <c r="F159" s="151">
        <v>100</v>
      </c>
      <c r="G159" s="151">
        <v>85</v>
      </c>
      <c r="H159" s="151">
        <v>60</v>
      </c>
      <c r="I159" s="151">
        <v>40</v>
      </c>
      <c r="J159" s="151">
        <v>100</v>
      </c>
      <c r="K159" s="151">
        <f t="shared" si="14"/>
        <v>555</v>
      </c>
      <c r="L159" s="152">
        <f t="shared" si="15"/>
        <v>79.28571428571429</v>
      </c>
      <c r="M159" s="151">
        <v>5</v>
      </c>
      <c r="N159" s="153">
        <f t="shared" si="16"/>
        <v>84.28571428571429</v>
      </c>
      <c r="O159" s="164">
        <v>1575</v>
      </c>
      <c r="P159" s="230">
        <v>850</v>
      </c>
      <c r="Q159" s="221"/>
      <c r="R159" s="226">
        <v>1014</v>
      </c>
    </row>
    <row r="160" spans="1:18" ht="12.75">
      <c r="A160" s="280" t="s">
        <v>457</v>
      </c>
      <c r="B160" s="141" t="s">
        <v>570</v>
      </c>
      <c r="C160" s="150" t="s">
        <v>429</v>
      </c>
      <c r="D160" s="151">
        <v>65</v>
      </c>
      <c r="E160" s="151">
        <v>60</v>
      </c>
      <c r="F160" s="151">
        <v>100</v>
      </c>
      <c r="G160" s="151">
        <v>100</v>
      </c>
      <c r="H160" s="151">
        <v>50</v>
      </c>
      <c r="I160" s="151">
        <v>95</v>
      </c>
      <c r="J160" s="151">
        <v>80</v>
      </c>
      <c r="K160" s="151">
        <f t="shared" si="14"/>
        <v>550</v>
      </c>
      <c r="L160" s="152">
        <f t="shared" si="15"/>
        <v>78.57142857142857</v>
      </c>
      <c r="M160" s="151">
        <v>5</v>
      </c>
      <c r="N160" s="153">
        <f t="shared" si="16"/>
        <v>83.57142857142857</v>
      </c>
      <c r="O160" s="164">
        <v>2500</v>
      </c>
      <c r="P160" s="230">
        <v>800</v>
      </c>
      <c r="Q160" s="221"/>
      <c r="R160" s="226">
        <v>15985</v>
      </c>
    </row>
    <row r="161" spans="1:18" ht="12.75">
      <c r="A161" s="280" t="s">
        <v>458</v>
      </c>
      <c r="B161" s="141" t="s">
        <v>571</v>
      </c>
      <c r="C161" s="150" t="s">
        <v>430</v>
      </c>
      <c r="D161" s="151">
        <v>50</v>
      </c>
      <c r="E161" s="151">
        <v>80</v>
      </c>
      <c r="F161" s="151">
        <v>50</v>
      </c>
      <c r="G161" s="151">
        <v>90</v>
      </c>
      <c r="H161" s="151">
        <v>60</v>
      </c>
      <c r="I161" s="151">
        <v>60</v>
      </c>
      <c r="J161" s="151">
        <v>90</v>
      </c>
      <c r="K161" s="151">
        <f t="shared" si="14"/>
        <v>480</v>
      </c>
      <c r="L161" s="152">
        <f t="shared" si="15"/>
        <v>68.57142857142857</v>
      </c>
      <c r="M161" s="151">
        <v>5</v>
      </c>
      <c r="N161" s="153">
        <f t="shared" si="16"/>
        <v>73.57142857142857</v>
      </c>
      <c r="O161" s="164">
        <v>2500</v>
      </c>
      <c r="P161" s="230">
        <v>750</v>
      </c>
      <c r="Q161" s="221"/>
      <c r="R161" s="214">
        <v>9870</v>
      </c>
    </row>
    <row r="162" spans="1:18" ht="24">
      <c r="A162" s="280" t="s">
        <v>459</v>
      </c>
      <c r="B162" s="97" t="s">
        <v>576</v>
      </c>
      <c r="C162" s="97" t="s">
        <v>431</v>
      </c>
      <c r="D162" s="151">
        <v>65</v>
      </c>
      <c r="E162" s="151">
        <v>80</v>
      </c>
      <c r="F162" s="151">
        <v>100</v>
      </c>
      <c r="G162" s="151">
        <v>30</v>
      </c>
      <c r="H162" s="151">
        <v>65</v>
      </c>
      <c r="I162" s="151">
        <v>50</v>
      </c>
      <c r="J162" s="151">
        <v>85</v>
      </c>
      <c r="K162" s="151">
        <f t="shared" si="14"/>
        <v>475</v>
      </c>
      <c r="L162" s="152">
        <f t="shared" si="15"/>
        <v>67.85714285714286</v>
      </c>
      <c r="M162" s="151">
        <v>5</v>
      </c>
      <c r="N162" s="153">
        <f t="shared" si="16"/>
        <v>72.85714285714286</v>
      </c>
      <c r="O162" s="164">
        <v>1995</v>
      </c>
      <c r="P162" s="230">
        <v>700</v>
      </c>
      <c r="Q162" s="221"/>
      <c r="R162" s="214">
        <v>7689</v>
      </c>
    </row>
    <row r="163" spans="1:18" ht="12.75">
      <c r="A163" s="280" t="s">
        <v>460</v>
      </c>
      <c r="B163" s="141" t="s">
        <v>577</v>
      </c>
      <c r="C163" s="97" t="s">
        <v>432</v>
      </c>
      <c r="D163" s="151">
        <v>60</v>
      </c>
      <c r="E163" s="151">
        <v>80</v>
      </c>
      <c r="F163" s="151">
        <v>100</v>
      </c>
      <c r="G163" s="151">
        <v>30</v>
      </c>
      <c r="H163" s="151">
        <v>75</v>
      </c>
      <c r="I163" s="151">
        <v>15</v>
      </c>
      <c r="J163" s="151">
        <v>85</v>
      </c>
      <c r="K163" s="151">
        <f t="shared" si="14"/>
        <v>445</v>
      </c>
      <c r="L163" s="152">
        <f t="shared" si="15"/>
        <v>63.57142857142857</v>
      </c>
      <c r="M163" s="151">
        <v>5</v>
      </c>
      <c r="N163" s="153">
        <f t="shared" si="16"/>
        <v>68.57142857142857</v>
      </c>
      <c r="O163" s="164">
        <v>700</v>
      </c>
      <c r="P163" s="230">
        <v>650</v>
      </c>
      <c r="Q163" s="221"/>
      <c r="R163" s="214"/>
    </row>
    <row r="164" spans="1:18" ht="24">
      <c r="A164" s="280" t="s">
        <v>461</v>
      </c>
      <c r="B164" s="141" t="s">
        <v>566</v>
      </c>
      <c r="C164" s="150" t="s">
        <v>433</v>
      </c>
      <c r="D164" s="151">
        <v>65</v>
      </c>
      <c r="E164" s="151">
        <v>95</v>
      </c>
      <c r="F164" s="151">
        <v>0</v>
      </c>
      <c r="G164" s="151">
        <v>75</v>
      </c>
      <c r="H164" s="151">
        <v>70</v>
      </c>
      <c r="I164" s="151">
        <v>50</v>
      </c>
      <c r="J164" s="151">
        <v>85</v>
      </c>
      <c r="K164" s="151">
        <f t="shared" si="14"/>
        <v>440</v>
      </c>
      <c r="L164" s="152">
        <f t="shared" si="15"/>
        <v>62.857142857142854</v>
      </c>
      <c r="M164" s="151">
        <v>5</v>
      </c>
      <c r="N164" s="153">
        <f t="shared" si="16"/>
        <v>67.85714285714286</v>
      </c>
      <c r="O164" s="164">
        <v>1421</v>
      </c>
      <c r="P164" s="230">
        <v>600</v>
      </c>
      <c r="Q164" s="221"/>
      <c r="R164" s="214"/>
    </row>
    <row r="165" spans="1:18" ht="12.75">
      <c r="A165" s="280" t="s">
        <v>462</v>
      </c>
      <c r="B165" s="141" t="s">
        <v>572</v>
      </c>
      <c r="C165" s="150" t="s">
        <v>434</v>
      </c>
      <c r="D165" s="151">
        <v>65</v>
      </c>
      <c r="E165" s="151">
        <v>60</v>
      </c>
      <c r="F165" s="151">
        <v>20</v>
      </c>
      <c r="G165" s="151">
        <v>75</v>
      </c>
      <c r="H165" s="151">
        <v>50</v>
      </c>
      <c r="I165" s="151">
        <v>95</v>
      </c>
      <c r="J165" s="151">
        <v>70</v>
      </c>
      <c r="K165" s="151">
        <f t="shared" si="14"/>
        <v>435</v>
      </c>
      <c r="L165" s="152">
        <f t="shared" si="15"/>
        <v>62.142857142857146</v>
      </c>
      <c r="M165" s="151">
        <v>5</v>
      </c>
      <c r="N165" s="153">
        <f t="shared" si="16"/>
        <v>67.14285714285714</v>
      </c>
      <c r="O165" s="164">
        <v>2435</v>
      </c>
      <c r="P165" s="230">
        <v>550</v>
      </c>
      <c r="Q165" s="221"/>
      <c r="R165" s="214">
        <v>9454</v>
      </c>
    </row>
    <row r="166" spans="1:18" ht="12.75">
      <c r="A166" s="280" t="s">
        <v>463</v>
      </c>
      <c r="B166" s="96" t="s">
        <v>584</v>
      </c>
      <c r="C166" s="150" t="s">
        <v>435</v>
      </c>
      <c r="D166" s="151">
        <v>80</v>
      </c>
      <c r="E166" s="151">
        <v>50</v>
      </c>
      <c r="F166" s="151">
        <v>100</v>
      </c>
      <c r="G166" s="151">
        <v>60</v>
      </c>
      <c r="H166" s="151">
        <v>80</v>
      </c>
      <c r="I166" s="151">
        <v>25</v>
      </c>
      <c r="J166" s="151">
        <v>40</v>
      </c>
      <c r="K166" s="151">
        <f t="shared" si="14"/>
        <v>435</v>
      </c>
      <c r="L166" s="152">
        <f t="shared" si="15"/>
        <v>62.142857142857146</v>
      </c>
      <c r="M166" s="151">
        <v>5</v>
      </c>
      <c r="N166" s="153">
        <f t="shared" si="16"/>
        <v>67.14285714285714</v>
      </c>
      <c r="O166" s="164">
        <v>1540</v>
      </c>
      <c r="P166" s="230">
        <v>500</v>
      </c>
      <c r="Q166" s="221"/>
      <c r="R166" s="214">
        <v>2748</v>
      </c>
    </row>
    <row r="167" spans="1:18" ht="12.75">
      <c r="A167" s="280" t="s">
        <v>464</v>
      </c>
      <c r="B167" s="141" t="s">
        <v>560</v>
      </c>
      <c r="C167" s="150" t="s">
        <v>436</v>
      </c>
      <c r="D167" s="151">
        <v>25</v>
      </c>
      <c r="E167" s="151">
        <v>85</v>
      </c>
      <c r="F167" s="151">
        <v>0</v>
      </c>
      <c r="G167" s="151">
        <v>80</v>
      </c>
      <c r="H167" s="151">
        <v>65</v>
      </c>
      <c r="I167" s="151">
        <v>60</v>
      </c>
      <c r="J167" s="151">
        <v>85</v>
      </c>
      <c r="K167" s="151">
        <f t="shared" si="14"/>
        <v>400</v>
      </c>
      <c r="L167" s="152">
        <f t="shared" si="15"/>
        <v>57.142857142857146</v>
      </c>
      <c r="M167" s="151">
        <v>5</v>
      </c>
      <c r="N167" s="153">
        <f t="shared" si="16"/>
        <v>62.142857142857146</v>
      </c>
      <c r="O167" s="164">
        <v>1475</v>
      </c>
      <c r="P167" s="230">
        <v>450</v>
      </c>
      <c r="Q167" s="221"/>
      <c r="R167" s="214"/>
    </row>
    <row r="168" spans="1:18" ht="12.75">
      <c r="A168" s="280" t="s">
        <v>465</v>
      </c>
      <c r="B168" s="96" t="s">
        <v>580</v>
      </c>
      <c r="C168" s="150" t="s">
        <v>437</v>
      </c>
      <c r="D168" s="151">
        <v>60</v>
      </c>
      <c r="E168" s="151">
        <v>60</v>
      </c>
      <c r="F168" s="151">
        <v>50</v>
      </c>
      <c r="G168" s="151"/>
      <c r="H168" s="151">
        <v>45</v>
      </c>
      <c r="I168" s="151">
        <v>25</v>
      </c>
      <c r="J168" s="151">
        <v>75</v>
      </c>
      <c r="K168" s="151">
        <f t="shared" si="14"/>
        <v>315</v>
      </c>
      <c r="L168" s="152">
        <f>(D168+E168+F168+G168+H168+I168+J168)/6</f>
        <v>52.5</v>
      </c>
      <c r="M168" s="151">
        <v>5</v>
      </c>
      <c r="N168" s="153">
        <f t="shared" si="16"/>
        <v>57.5</v>
      </c>
      <c r="O168" s="164">
        <v>1270</v>
      </c>
      <c r="P168" s="230">
        <v>440</v>
      </c>
      <c r="Q168" s="221"/>
      <c r="R168" s="214">
        <v>20675</v>
      </c>
    </row>
    <row r="169" spans="1:18" ht="12.75">
      <c r="A169" s="280" t="s">
        <v>466</v>
      </c>
      <c r="B169" s="141" t="s">
        <v>581</v>
      </c>
      <c r="C169" s="150" t="s">
        <v>438</v>
      </c>
      <c r="D169" s="151">
        <v>65</v>
      </c>
      <c r="E169" s="151">
        <v>45</v>
      </c>
      <c r="F169" s="151">
        <v>50</v>
      </c>
      <c r="G169" s="151">
        <v>80</v>
      </c>
      <c r="H169" s="151">
        <v>75</v>
      </c>
      <c r="I169" s="151">
        <v>20</v>
      </c>
      <c r="J169" s="151">
        <v>30</v>
      </c>
      <c r="K169" s="151">
        <f t="shared" si="14"/>
        <v>365</v>
      </c>
      <c r="L169" s="152">
        <f>(D169+E169+F169+G169+H169+I169+J169)/7</f>
        <v>52.142857142857146</v>
      </c>
      <c r="M169" s="151">
        <v>5</v>
      </c>
      <c r="N169" s="153">
        <f t="shared" si="16"/>
        <v>57.142857142857146</v>
      </c>
      <c r="O169" s="164">
        <v>1217</v>
      </c>
      <c r="P169" s="230">
        <v>350</v>
      </c>
      <c r="Q169" s="221"/>
      <c r="R169" s="214">
        <v>1000</v>
      </c>
    </row>
    <row r="170" spans="1:18" ht="12.75">
      <c r="A170" s="280" t="s">
        <v>467</v>
      </c>
      <c r="B170" s="141" t="s">
        <v>561</v>
      </c>
      <c r="C170" s="150" t="s">
        <v>439</v>
      </c>
      <c r="D170" s="151">
        <v>40</v>
      </c>
      <c r="E170" s="151">
        <v>50</v>
      </c>
      <c r="F170" s="151" t="s">
        <v>454</v>
      </c>
      <c r="G170" s="151">
        <v>50</v>
      </c>
      <c r="H170" s="151">
        <v>50</v>
      </c>
      <c r="I170" s="151">
        <v>25</v>
      </c>
      <c r="J170" s="151">
        <v>35</v>
      </c>
      <c r="K170" s="151">
        <f t="shared" si="14"/>
        <v>250</v>
      </c>
      <c r="L170" s="152">
        <v>52.1</v>
      </c>
      <c r="M170" s="151">
        <v>5</v>
      </c>
      <c r="N170" s="153">
        <f t="shared" si="16"/>
        <v>57.1</v>
      </c>
      <c r="O170" s="164">
        <v>770</v>
      </c>
      <c r="P170" s="230">
        <v>350</v>
      </c>
      <c r="Q170" s="221"/>
      <c r="R170" s="214"/>
    </row>
    <row r="171" spans="1:18" ht="24">
      <c r="A171" s="280" t="s">
        <v>468</v>
      </c>
      <c r="B171" s="97" t="s">
        <v>568</v>
      </c>
      <c r="C171" s="150" t="s">
        <v>440</v>
      </c>
      <c r="D171" s="151">
        <v>55</v>
      </c>
      <c r="E171" s="151">
        <v>50</v>
      </c>
      <c r="F171" s="151">
        <v>50</v>
      </c>
      <c r="G171" s="151">
        <v>55</v>
      </c>
      <c r="H171" s="151">
        <v>50</v>
      </c>
      <c r="I171" s="151">
        <v>50</v>
      </c>
      <c r="J171" s="151">
        <v>50</v>
      </c>
      <c r="K171" s="151">
        <f t="shared" si="14"/>
        <v>360</v>
      </c>
      <c r="L171" s="152">
        <f aca="true" t="shared" si="17" ref="L171:L184">(D171+E171+F171+G171+H171+I171+J171)/7</f>
        <v>51.42857142857143</v>
      </c>
      <c r="M171" s="151">
        <v>5</v>
      </c>
      <c r="N171" s="153">
        <f t="shared" si="16"/>
        <v>56.42857142857143</v>
      </c>
      <c r="O171" s="164">
        <v>450</v>
      </c>
      <c r="P171" s="230">
        <v>330</v>
      </c>
      <c r="Q171" s="221"/>
      <c r="R171" s="214">
        <v>3005</v>
      </c>
    </row>
    <row r="172" spans="1:18" ht="12.75">
      <c r="A172" s="280" t="s">
        <v>469</v>
      </c>
      <c r="B172" s="141" t="s">
        <v>562</v>
      </c>
      <c r="C172" s="150" t="s">
        <v>441</v>
      </c>
      <c r="D172" s="151">
        <v>50</v>
      </c>
      <c r="E172" s="151">
        <v>70</v>
      </c>
      <c r="F172" s="151">
        <v>0</v>
      </c>
      <c r="G172" s="151">
        <v>50</v>
      </c>
      <c r="H172" s="151">
        <v>60</v>
      </c>
      <c r="I172" s="151">
        <v>40</v>
      </c>
      <c r="J172" s="151">
        <v>80</v>
      </c>
      <c r="K172" s="151">
        <f t="shared" si="14"/>
        <v>350</v>
      </c>
      <c r="L172" s="152">
        <f t="shared" si="17"/>
        <v>50</v>
      </c>
      <c r="M172" s="151">
        <v>5</v>
      </c>
      <c r="N172" s="153">
        <f t="shared" si="16"/>
        <v>55</v>
      </c>
      <c r="O172" s="164">
        <v>1950</v>
      </c>
      <c r="P172" s="230">
        <v>330</v>
      </c>
      <c r="Q172" s="221"/>
      <c r="R172" s="214">
        <v>10050</v>
      </c>
    </row>
    <row r="173" spans="1:18" ht="24">
      <c r="A173" s="280" t="s">
        <v>470</v>
      </c>
      <c r="B173" s="97" t="s">
        <v>582</v>
      </c>
      <c r="C173" s="97" t="s">
        <v>442</v>
      </c>
      <c r="D173" s="151">
        <v>90</v>
      </c>
      <c r="E173" s="151">
        <v>40</v>
      </c>
      <c r="F173" s="151">
        <v>20</v>
      </c>
      <c r="G173" s="151">
        <v>40</v>
      </c>
      <c r="H173" s="151">
        <v>65</v>
      </c>
      <c r="I173" s="151">
        <v>20</v>
      </c>
      <c r="J173" s="151">
        <v>65</v>
      </c>
      <c r="K173" s="151">
        <f t="shared" si="14"/>
        <v>340</v>
      </c>
      <c r="L173" s="152">
        <f t="shared" si="17"/>
        <v>48.57142857142857</v>
      </c>
      <c r="M173" s="151">
        <v>5</v>
      </c>
      <c r="N173" s="153">
        <f t="shared" si="16"/>
        <v>53.57142857142857</v>
      </c>
      <c r="O173" s="164">
        <v>1340</v>
      </c>
      <c r="P173" s="230"/>
      <c r="Q173" s="221">
        <v>330</v>
      </c>
      <c r="R173" s="214"/>
    </row>
    <row r="174" spans="1:18" ht="12.75">
      <c r="A174" s="280" t="s">
        <v>471</v>
      </c>
      <c r="B174" s="141" t="s">
        <v>573</v>
      </c>
      <c r="C174" s="150" t="s">
        <v>443</v>
      </c>
      <c r="D174" s="151">
        <v>55</v>
      </c>
      <c r="E174" s="151">
        <v>70</v>
      </c>
      <c r="F174" s="151">
        <v>0</v>
      </c>
      <c r="G174" s="151">
        <v>40</v>
      </c>
      <c r="H174" s="151">
        <v>60</v>
      </c>
      <c r="I174" s="151">
        <v>40</v>
      </c>
      <c r="J174" s="151">
        <v>70</v>
      </c>
      <c r="K174" s="151">
        <f t="shared" si="14"/>
        <v>335</v>
      </c>
      <c r="L174" s="152">
        <f t="shared" si="17"/>
        <v>47.857142857142854</v>
      </c>
      <c r="M174" s="151">
        <v>5</v>
      </c>
      <c r="N174" s="153">
        <f t="shared" si="16"/>
        <v>52.857142857142854</v>
      </c>
      <c r="O174" s="165">
        <v>2489.56</v>
      </c>
      <c r="P174" s="230"/>
      <c r="Q174" s="221"/>
      <c r="R174" s="214">
        <v>998</v>
      </c>
    </row>
    <row r="175" spans="1:18" ht="12.75">
      <c r="A175" s="280" t="s">
        <v>472</v>
      </c>
      <c r="B175" s="141" t="s">
        <v>569</v>
      </c>
      <c r="C175" s="150" t="s">
        <v>444</v>
      </c>
      <c r="D175" s="151">
        <v>45</v>
      </c>
      <c r="E175" s="151">
        <v>70</v>
      </c>
      <c r="F175" s="151">
        <v>0</v>
      </c>
      <c r="G175" s="151">
        <v>75</v>
      </c>
      <c r="H175" s="151">
        <v>40</v>
      </c>
      <c r="I175" s="151">
        <v>20</v>
      </c>
      <c r="J175" s="151">
        <v>65</v>
      </c>
      <c r="K175" s="151">
        <f t="shared" si="14"/>
        <v>315</v>
      </c>
      <c r="L175" s="152">
        <f t="shared" si="17"/>
        <v>45</v>
      </c>
      <c r="M175" s="151">
        <v>5</v>
      </c>
      <c r="N175" s="153">
        <f t="shared" si="16"/>
        <v>50</v>
      </c>
      <c r="O175" s="164">
        <v>2500</v>
      </c>
      <c r="P175" s="230"/>
      <c r="Q175" s="221"/>
      <c r="R175" s="214">
        <v>900</v>
      </c>
    </row>
    <row r="176" spans="1:18" ht="12.75">
      <c r="A176" s="280" t="s">
        <v>473</v>
      </c>
      <c r="B176" s="141" t="s">
        <v>567</v>
      </c>
      <c r="C176" s="150" t="s">
        <v>445</v>
      </c>
      <c r="D176" s="151">
        <v>60</v>
      </c>
      <c r="E176" s="151">
        <v>30</v>
      </c>
      <c r="F176" s="151">
        <v>50</v>
      </c>
      <c r="G176" s="151">
        <v>65</v>
      </c>
      <c r="H176" s="151">
        <v>25</v>
      </c>
      <c r="I176" s="151">
        <v>45</v>
      </c>
      <c r="J176" s="151">
        <v>35</v>
      </c>
      <c r="K176" s="151">
        <f t="shared" si="14"/>
        <v>310</v>
      </c>
      <c r="L176" s="152">
        <f t="shared" si="17"/>
        <v>44.285714285714285</v>
      </c>
      <c r="M176" s="151">
        <v>5</v>
      </c>
      <c r="N176" s="153">
        <f t="shared" si="16"/>
        <v>49.285714285714285</v>
      </c>
      <c r="O176" s="164">
        <v>1290</v>
      </c>
      <c r="P176" s="230"/>
      <c r="Q176" s="221"/>
      <c r="R176" s="214">
        <v>1000</v>
      </c>
    </row>
    <row r="177" spans="1:18" ht="12.75">
      <c r="A177" s="280" t="s">
        <v>474</v>
      </c>
      <c r="B177" s="141" t="s">
        <v>579</v>
      </c>
      <c r="C177" s="97" t="s">
        <v>446</v>
      </c>
      <c r="D177" s="151">
        <v>55</v>
      </c>
      <c r="E177" s="151">
        <v>50</v>
      </c>
      <c r="F177" s="151">
        <v>0</v>
      </c>
      <c r="G177" s="151">
        <v>60</v>
      </c>
      <c r="H177" s="151">
        <v>70</v>
      </c>
      <c r="I177" s="151">
        <v>30</v>
      </c>
      <c r="J177" s="151">
        <v>40</v>
      </c>
      <c r="K177" s="151">
        <f t="shared" si="14"/>
        <v>305</v>
      </c>
      <c r="L177" s="152">
        <f t="shared" si="17"/>
        <v>43.57142857142857</v>
      </c>
      <c r="M177" s="151">
        <v>5</v>
      </c>
      <c r="N177" s="153">
        <f t="shared" si="16"/>
        <v>48.57142857142857</v>
      </c>
      <c r="O177" s="164">
        <v>1540</v>
      </c>
      <c r="P177" s="230"/>
      <c r="Q177" s="221"/>
      <c r="R177" s="214">
        <v>0</v>
      </c>
    </row>
    <row r="178" spans="1:18" ht="12.75">
      <c r="A178" s="280" t="s">
        <v>475</v>
      </c>
      <c r="B178" s="96" t="s">
        <v>584</v>
      </c>
      <c r="C178" s="150" t="s">
        <v>447</v>
      </c>
      <c r="D178" s="151">
        <v>20</v>
      </c>
      <c r="E178" s="151">
        <v>80</v>
      </c>
      <c r="F178" s="151">
        <v>0</v>
      </c>
      <c r="G178" s="151">
        <v>60</v>
      </c>
      <c r="H178" s="151">
        <v>25</v>
      </c>
      <c r="I178" s="151">
        <v>20</v>
      </c>
      <c r="J178" s="151">
        <v>90</v>
      </c>
      <c r="K178" s="151">
        <f t="shared" si="14"/>
        <v>295</v>
      </c>
      <c r="L178" s="152">
        <f t="shared" si="17"/>
        <v>42.142857142857146</v>
      </c>
      <c r="M178" s="151">
        <v>5</v>
      </c>
      <c r="N178" s="153">
        <f t="shared" si="16"/>
        <v>47.142857142857146</v>
      </c>
      <c r="O178" s="164">
        <v>380</v>
      </c>
      <c r="P178" s="230"/>
      <c r="Q178" s="221"/>
      <c r="R178" s="214">
        <v>2748</v>
      </c>
    </row>
    <row r="179" spans="1:18" ht="12.75">
      <c r="A179" s="280" t="s">
        <v>476</v>
      </c>
      <c r="B179" s="96" t="s">
        <v>583</v>
      </c>
      <c r="C179" s="150" t="s">
        <v>448</v>
      </c>
      <c r="D179" s="151">
        <v>30</v>
      </c>
      <c r="E179" s="151">
        <v>30</v>
      </c>
      <c r="F179" s="151">
        <v>100</v>
      </c>
      <c r="G179" s="151">
        <v>60</v>
      </c>
      <c r="H179" s="151">
        <v>20</v>
      </c>
      <c r="I179" s="151">
        <v>25</v>
      </c>
      <c r="J179" s="151">
        <v>20</v>
      </c>
      <c r="K179" s="151">
        <f t="shared" si="14"/>
        <v>285</v>
      </c>
      <c r="L179" s="152">
        <f t="shared" si="17"/>
        <v>40.714285714285715</v>
      </c>
      <c r="M179" s="151">
        <v>5</v>
      </c>
      <c r="N179" s="153">
        <f t="shared" si="16"/>
        <v>45.714285714285715</v>
      </c>
      <c r="O179" s="164">
        <v>2100</v>
      </c>
      <c r="P179" s="230"/>
      <c r="Q179" s="221"/>
      <c r="R179" s="214"/>
    </row>
    <row r="180" spans="1:18" ht="24">
      <c r="A180" s="280" t="s">
        <v>477</v>
      </c>
      <c r="B180" s="97" t="s">
        <v>574</v>
      </c>
      <c r="C180" s="97" t="s">
        <v>449</v>
      </c>
      <c r="D180" s="151">
        <v>40</v>
      </c>
      <c r="E180" s="151">
        <v>20</v>
      </c>
      <c r="F180" s="151">
        <v>20</v>
      </c>
      <c r="G180" s="151">
        <v>30</v>
      </c>
      <c r="H180" s="151">
        <v>70</v>
      </c>
      <c r="I180" s="151">
        <v>15</v>
      </c>
      <c r="J180" s="151">
        <v>20</v>
      </c>
      <c r="K180" s="151">
        <f t="shared" si="14"/>
        <v>215</v>
      </c>
      <c r="L180" s="152">
        <f t="shared" si="17"/>
        <v>30.714285714285715</v>
      </c>
      <c r="M180" s="151">
        <v>5</v>
      </c>
      <c r="N180" s="153">
        <f t="shared" si="16"/>
        <v>35.714285714285715</v>
      </c>
      <c r="O180" s="223">
        <v>330</v>
      </c>
      <c r="P180" s="230"/>
      <c r="Q180" s="221"/>
      <c r="R180" s="214">
        <v>2162</v>
      </c>
    </row>
    <row r="181" spans="1:18" ht="12.75">
      <c r="A181" s="280" t="s">
        <v>478</v>
      </c>
      <c r="B181" s="141" t="s">
        <v>559</v>
      </c>
      <c r="C181" s="150" t="s">
        <v>450</v>
      </c>
      <c r="D181" s="151">
        <v>20</v>
      </c>
      <c r="E181" s="151">
        <v>50</v>
      </c>
      <c r="F181" s="151">
        <v>0</v>
      </c>
      <c r="G181" s="151">
        <v>25</v>
      </c>
      <c r="H181" s="151">
        <v>20</v>
      </c>
      <c r="I181" s="151">
        <v>20</v>
      </c>
      <c r="J181" s="151">
        <v>55</v>
      </c>
      <c r="K181" s="151">
        <f t="shared" si="14"/>
        <v>190</v>
      </c>
      <c r="L181" s="152">
        <f t="shared" si="17"/>
        <v>27.142857142857142</v>
      </c>
      <c r="M181" s="151">
        <v>5</v>
      </c>
      <c r="N181" s="153">
        <f t="shared" si="16"/>
        <v>32.14285714285714</v>
      </c>
      <c r="O181" s="164">
        <v>2500</v>
      </c>
      <c r="P181" s="230"/>
      <c r="Q181" s="221"/>
      <c r="R181" s="226"/>
    </row>
    <row r="182" spans="1:18" ht="36">
      <c r="A182" s="280" t="s">
        <v>479</v>
      </c>
      <c r="B182" s="97" t="s">
        <v>575</v>
      </c>
      <c r="C182" s="150" t="s">
        <v>451</v>
      </c>
      <c r="D182" s="151">
        <v>35</v>
      </c>
      <c r="E182" s="151">
        <v>30</v>
      </c>
      <c r="F182" s="151">
        <v>20</v>
      </c>
      <c r="G182" s="151">
        <v>40</v>
      </c>
      <c r="H182" s="151">
        <v>15</v>
      </c>
      <c r="I182" s="151">
        <v>15</v>
      </c>
      <c r="J182" s="151">
        <v>35</v>
      </c>
      <c r="K182" s="151">
        <f t="shared" si="14"/>
        <v>190</v>
      </c>
      <c r="L182" s="152">
        <f t="shared" si="17"/>
        <v>27.142857142857142</v>
      </c>
      <c r="M182" s="151">
        <v>5</v>
      </c>
      <c r="N182" s="153">
        <f t="shared" si="16"/>
        <v>32.14285714285714</v>
      </c>
      <c r="O182" s="164">
        <v>763</v>
      </c>
      <c r="P182" s="230"/>
      <c r="Q182" s="221"/>
      <c r="R182" s="226"/>
    </row>
    <row r="183" spans="1:18" ht="12.75">
      <c r="A183" s="280" t="s">
        <v>480</v>
      </c>
      <c r="B183" s="141" t="s">
        <v>565</v>
      </c>
      <c r="C183" s="150" t="s">
        <v>452</v>
      </c>
      <c r="D183" s="151">
        <v>20</v>
      </c>
      <c r="E183" s="151">
        <v>10</v>
      </c>
      <c r="F183" s="151">
        <v>0</v>
      </c>
      <c r="G183" s="151">
        <v>20</v>
      </c>
      <c r="H183" s="151">
        <v>30</v>
      </c>
      <c r="I183" s="151">
        <v>40</v>
      </c>
      <c r="J183" s="151">
        <v>20</v>
      </c>
      <c r="K183" s="151">
        <f t="shared" si="14"/>
        <v>140</v>
      </c>
      <c r="L183" s="152">
        <f t="shared" si="17"/>
        <v>20</v>
      </c>
      <c r="M183" s="151">
        <v>5</v>
      </c>
      <c r="N183" s="153">
        <f t="shared" si="16"/>
        <v>25</v>
      </c>
      <c r="O183" s="164">
        <v>2500</v>
      </c>
      <c r="P183" s="230"/>
      <c r="Q183" s="221">
        <v>330</v>
      </c>
      <c r="R183" s="226">
        <v>6320</v>
      </c>
    </row>
    <row r="184" spans="1:18" ht="13.5" thickBot="1">
      <c r="A184" s="282" t="s">
        <v>481</v>
      </c>
      <c r="B184" s="154" t="s">
        <v>563</v>
      </c>
      <c r="C184" s="155" t="s">
        <v>453</v>
      </c>
      <c r="D184" s="156">
        <v>15</v>
      </c>
      <c r="E184" s="156">
        <v>10</v>
      </c>
      <c r="F184" s="156">
        <v>0</v>
      </c>
      <c r="G184" s="156">
        <v>40</v>
      </c>
      <c r="H184" s="156">
        <v>20</v>
      </c>
      <c r="I184" s="156">
        <v>15</v>
      </c>
      <c r="J184" s="156">
        <v>20</v>
      </c>
      <c r="K184" s="156">
        <f t="shared" si="14"/>
        <v>120</v>
      </c>
      <c r="L184" s="157">
        <f t="shared" si="17"/>
        <v>17.142857142857142</v>
      </c>
      <c r="M184" s="156">
        <v>0</v>
      </c>
      <c r="N184" s="158">
        <f t="shared" si="16"/>
        <v>17.142857142857142</v>
      </c>
      <c r="O184" s="172">
        <v>2000</v>
      </c>
      <c r="P184" s="231"/>
      <c r="Q184" s="275">
        <v>290</v>
      </c>
      <c r="R184" s="227">
        <v>2000</v>
      </c>
    </row>
    <row r="185" spans="1:18" ht="13.5" thickBot="1">
      <c r="A185" s="93"/>
      <c r="B185" s="241"/>
      <c r="C185" s="242"/>
      <c r="D185" s="34"/>
      <c r="E185" s="34"/>
      <c r="F185" s="34"/>
      <c r="G185" s="34"/>
      <c r="H185" s="34"/>
      <c r="I185" s="34"/>
      <c r="J185" s="34"/>
      <c r="K185" s="243"/>
      <c r="L185" s="244"/>
      <c r="M185" s="94"/>
      <c r="N185" s="245"/>
      <c r="O185" s="246"/>
      <c r="P185" s="247"/>
      <c r="Q185" s="248"/>
      <c r="R185" s="249"/>
    </row>
    <row r="186" spans="1:18" ht="13.5" thickBot="1">
      <c r="A186" s="93"/>
      <c r="B186" s="94"/>
      <c r="C186" s="36" t="s">
        <v>77</v>
      </c>
      <c r="D186" s="37"/>
      <c r="E186" s="37"/>
      <c r="F186" s="37"/>
      <c r="G186" s="37"/>
      <c r="H186" s="37"/>
      <c r="I186" s="37"/>
      <c r="J186" s="37"/>
      <c r="K186" s="38"/>
      <c r="L186" s="39"/>
      <c r="M186" s="39"/>
      <c r="N186" s="40"/>
      <c r="O186" s="224">
        <f>SUM(O165:O184)</f>
        <v>30839.559999999998</v>
      </c>
      <c r="P186" s="232">
        <f>SUM(P158:P184)</f>
        <v>8550</v>
      </c>
      <c r="Q186" s="41">
        <f>SUM(Q165:Q184)</f>
        <v>950</v>
      </c>
      <c r="R186" s="228">
        <f>SUM(R158:R184)</f>
        <v>97618</v>
      </c>
    </row>
    <row r="187" spans="1:18" ht="13.5" thickBot="1">
      <c r="A187" s="35"/>
      <c r="B187" s="35"/>
      <c r="C187" s="84" t="s">
        <v>125</v>
      </c>
      <c r="D187" s="85"/>
      <c r="E187" s="85"/>
      <c r="F187" s="85"/>
      <c r="G187" s="85"/>
      <c r="H187" s="85"/>
      <c r="I187" s="85"/>
      <c r="J187" s="85"/>
      <c r="K187" s="86"/>
      <c r="L187" s="87"/>
      <c r="M187" s="87"/>
      <c r="N187" s="88"/>
      <c r="O187" s="89"/>
      <c r="P187" s="90">
        <f>P186+Q186</f>
        <v>9500</v>
      </c>
      <c r="Q187" s="91"/>
      <c r="R187" s="92"/>
    </row>
    <row r="188" ht="13.5" thickBot="1"/>
    <row r="189" spans="1:18" ht="13.5" thickBot="1">
      <c r="A189" s="5" t="s">
        <v>124</v>
      </c>
      <c r="B189" s="6"/>
      <c r="C189" s="33" t="s">
        <v>543</v>
      </c>
      <c r="D189" s="28"/>
      <c r="E189" s="28"/>
      <c r="F189" s="28"/>
      <c r="G189" s="28"/>
      <c r="H189" s="28"/>
      <c r="I189" s="28"/>
      <c r="J189" s="28"/>
      <c r="K189" s="27" t="s">
        <v>122</v>
      </c>
      <c r="L189" s="28"/>
      <c r="M189" s="28"/>
      <c r="N189" s="28"/>
      <c r="O189" s="29"/>
      <c r="P189" s="30">
        <v>12500</v>
      </c>
      <c r="Q189" s="31"/>
      <c r="R189" s="32"/>
    </row>
    <row r="190" spans="1:18" ht="78" thickBot="1">
      <c r="A190" s="259" t="s">
        <v>121</v>
      </c>
      <c r="B190" s="260" t="s">
        <v>120</v>
      </c>
      <c r="C190" s="260" t="s">
        <v>119</v>
      </c>
      <c r="D190" s="273" t="s">
        <v>482</v>
      </c>
      <c r="E190" s="273" t="s">
        <v>483</v>
      </c>
      <c r="F190" s="273" t="s">
        <v>484</v>
      </c>
      <c r="G190" s="273" t="s">
        <v>485</v>
      </c>
      <c r="H190" s="273" t="s">
        <v>486</v>
      </c>
      <c r="I190" s="273" t="s">
        <v>487</v>
      </c>
      <c r="J190" s="273" t="s">
        <v>488</v>
      </c>
      <c r="K190" s="272" t="s">
        <v>75</v>
      </c>
      <c r="L190" s="272" t="s">
        <v>183</v>
      </c>
      <c r="M190" s="273" t="s">
        <v>76</v>
      </c>
      <c r="N190" s="274" t="s">
        <v>75</v>
      </c>
      <c r="O190" s="262" t="s">
        <v>118</v>
      </c>
      <c r="P190" s="200" t="s">
        <v>611</v>
      </c>
      <c r="Q190" s="20" t="s">
        <v>612</v>
      </c>
      <c r="R190" s="263" t="s">
        <v>613</v>
      </c>
    </row>
    <row r="191" spans="1:18" ht="12.75">
      <c r="A191" s="281" t="s">
        <v>604</v>
      </c>
      <c r="B191" s="136" t="s">
        <v>606</v>
      </c>
      <c r="C191" s="146" t="s">
        <v>605</v>
      </c>
      <c r="D191" s="147">
        <v>80</v>
      </c>
      <c r="E191" s="147">
        <v>60</v>
      </c>
      <c r="F191" s="147">
        <v>90</v>
      </c>
      <c r="G191" s="147">
        <v>100</v>
      </c>
      <c r="H191" s="147">
        <v>80</v>
      </c>
      <c r="I191" s="147">
        <v>80</v>
      </c>
      <c r="J191" s="147">
        <v>100</v>
      </c>
      <c r="K191" s="147">
        <f>SUM(D191:J191)</f>
        <v>590</v>
      </c>
      <c r="L191" s="159">
        <v>84.29</v>
      </c>
      <c r="M191" s="147">
        <v>5</v>
      </c>
      <c r="N191" s="160">
        <v>89.29</v>
      </c>
      <c r="O191" s="161">
        <v>2500</v>
      </c>
      <c r="P191" s="266">
        <v>2500</v>
      </c>
      <c r="Q191" s="238"/>
      <c r="R191" s="213"/>
    </row>
    <row r="192" spans="1:18" ht="12.75">
      <c r="A192" s="280" t="s">
        <v>515</v>
      </c>
      <c r="B192" s="141" t="s">
        <v>134</v>
      </c>
      <c r="C192" s="150" t="s">
        <v>489</v>
      </c>
      <c r="D192" s="151">
        <v>80</v>
      </c>
      <c r="E192" s="151">
        <v>70</v>
      </c>
      <c r="F192" s="151">
        <v>70</v>
      </c>
      <c r="G192" s="151">
        <v>50</v>
      </c>
      <c r="H192" s="151"/>
      <c r="I192" s="151">
        <v>70</v>
      </c>
      <c r="J192" s="151">
        <v>100</v>
      </c>
      <c r="K192" s="151">
        <f aca="true" t="shared" si="18" ref="K192:K217">SUM(D192:J192)</f>
        <v>440</v>
      </c>
      <c r="L192" s="162">
        <v>73.33</v>
      </c>
      <c r="M192" s="151">
        <v>5</v>
      </c>
      <c r="N192" s="163">
        <v>78.33</v>
      </c>
      <c r="O192" s="164">
        <v>2500</v>
      </c>
      <c r="P192" s="267">
        <v>2250</v>
      </c>
      <c r="Q192" s="239"/>
      <c r="R192" s="214"/>
    </row>
    <row r="193" spans="1:18" ht="12.75">
      <c r="A193" s="280" t="s">
        <v>516</v>
      </c>
      <c r="B193" s="141" t="s">
        <v>585</v>
      </c>
      <c r="C193" s="150" t="s">
        <v>490</v>
      </c>
      <c r="D193" s="151">
        <v>75</v>
      </c>
      <c r="E193" s="151">
        <v>100</v>
      </c>
      <c r="F193" s="151">
        <v>90</v>
      </c>
      <c r="G193" s="151">
        <v>65</v>
      </c>
      <c r="H193" s="151">
        <v>65</v>
      </c>
      <c r="I193" s="151">
        <v>70</v>
      </c>
      <c r="J193" s="151">
        <v>40</v>
      </c>
      <c r="K193" s="151">
        <f t="shared" si="18"/>
        <v>505</v>
      </c>
      <c r="L193" s="162">
        <v>72.14</v>
      </c>
      <c r="M193" s="151">
        <v>5</v>
      </c>
      <c r="N193" s="163">
        <v>77.14</v>
      </c>
      <c r="O193" s="164">
        <v>2500</v>
      </c>
      <c r="P193" s="267">
        <v>2000</v>
      </c>
      <c r="Q193" s="239"/>
      <c r="R193" s="214"/>
    </row>
    <row r="194" spans="1:18" ht="12.75">
      <c r="A194" s="280" t="s">
        <v>517</v>
      </c>
      <c r="B194" s="141" t="s">
        <v>599</v>
      </c>
      <c r="C194" s="97" t="s">
        <v>491</v>
      </c>
      <c r="D194" s="151">
        <v>80</v>
      </c>
      <c r="E194" s="151">
        <v>30</v>
      </c>
      <c r="F194" s="151">
        <v>75</v>
      </c>
      <c r="G194" s="151">
        <v>60</v>
      </c>
      <c r="H194" s="151">
        <v>85</v>
      </c>
      <c r="I194" s="151">
        <v>80</v>
      </c>
      <c r="J194" s="151">
        <v>60</v>
      </c>
      <c r="K194" s="151">
        <f t="shared" si="18"/>
        <v>470</v>
      </c>
      <c r="L194" s="162">
        <v>67.14</v>
      </c>
      <c r="M194" s="151">
        <v>5</v>
      </c>
      <c r="N194" s="163">
        <v>72.14</v>
      </c>
      <c r="O194" s="164">
        <v>2500</v>
      </c>
      <c r="P194" s="267">
        <v>800</v>
      </c>
      <c r="Q194" s="239"/>
      <c r="R194" s="214"/>
    </row>
    <row r="195" spans="1:18" ht="36">
      <c r="A195" s="280" t="s">
        <v>518</v>
      </c>
      <c r="B195" s="141" t="s">
        <v>597</v>
      </c>
      <c r="C195" s="150" t="s">
        <v>492</v>
      </c>
      <c r="D195" s="151">
        <v>80</v>
      </c>
      <c r="E195" s="151">
        <v>30</v>
      </c>
      <c r="F195" s="151">
        <v>60</v>
      </c>
      <c r="G195" s="151">
        <v>80</v>
      </c>
      <c r="H195" s="151">
        <v>85</v>
      </c>
      <c r="I195" s="151">
        <v>80</v>
      </c>
      <c r="J195" s="151">
        <v>40</v>
      </c>
      <c r="K195" s="151">
        <f t="shared" si="18"/>
        <v>455</v>
      </c>
      <c r="L195" s="162">
        <v>65</v>
      </c>
      <c r="M195" s="151">
        <v>5</v>
      </c>
      <c r="N195" s="163">
        <v>70</v>
      </c>
      <c r="O195" s="164">
        <v>5495</v>
      </c>
      <c r="P195" s="267">
        <v>1500</v>
      </c>
      <c r="Q195" s="239"/>
      <c r="R195" s="214">
        <v>10300</v>
      </c>
    </row>
    <row r="196" spans="1:18" ht="12.75">
      <c r="A196" s="280" t="s">
        <v>519</v>
      </c>
      <c r="B196" s="141" t="s">
        <v>586</v>
      </c>
      <c r="C196" s="150" t="s">
        <v>493</v>
      </c>
      <c r="D196" s="151">
        <v>50</v>
      </c>
      <c r="E196" s="151">
        <v>100</v>
      </c>
      <c r="F196" s="151">
        <v>90</v>
      </c>
      <c r="G196" s="151">
        <v>65</v>
      </c>
      <c r="H196" s="151">
        <v>40</v>
      </c>
      <c r="I196" s="151">
        <v>50</v>
      </c>
      <c r="J196" s="151">
        <v>10</v>
      </c>
      <c r="K196" s="151">
        <f t="shared" si="18"/>
        <v>405</v>
      </c>
      <c r="L196" s="162">
        <v>57.86</v>
      </c>
      <c r="M196" s="151">
        <v>5</v>
      </c>
      <c r="N196" s="163">
        <v>62.86</v>
      </c>
      <c r="O196" s="165">
        <v>1716.4</v>
      </c>
      <c r="P196" s="267">
        <v>576</v>
      </c>
      <c r="Q196" s="239"/>
      <c r="R196" s="214"/>
    </row>
    <row r="197" spans="1:18" ht="24">
      <c r="A197" s="280" t="s">
        <v>520</v>
      </c>
      <c r="B197" s="97" t="s">
        <v>574</v>
      </c>
      <c r="C197" s="97" t="s">
        <v>494</v>
      </c>
      <c r="D197" s="151">
        <v>50</v>
      </c>
      <c r="E197" s="151">
        <v>100</v>
      </c>
      <c r="F197" s="151">
        <v>90</v>
      </c>
      <c r="G197" s="151">
        <v>60</v>
      </c>
      <c r="H197" s="151">
        <v>55</v>
      </c>
      <c r="I197" s="151">
        <v>40</v>
      </c>
      <c r="J197" s="151">
        <v>10</v>
      </c>
      <c r="K197" s="151">
        <f t="shared" si="18"/>
        <v>405</v>
      </c>
      <c r="L197" s="162">
        <v>57.86</v>
      </c>
      <c r="M197" s="151">
        <v>5</v>
      </c>
      <c r="N197" s="163">
        <v>62.86</v>
      </c>
      <c r="O197" s="164">
        <v>370</v>
      </c>
      <c r="P197" s="267">
        <v>300</v>
      </c>
      <c r="Q197" s="239"/>
      <c r="R197" s="214"/>
    </row>
    <row r="198" spans="1:18" ht="24">
      <c r="A198" s="280" t="s">
        <v>521</v>
      </c>
      <c r="B198" s="97" t="s">
        <v>598</v>
      </c>
      <c r="C198" s="97" t="s">
        <v>495</v>
      </c>
      <c r="D198" s="151">
        <v>50</v>
      </c>
      <c r="E198" s="151">
        <v>90</v>
      </c>
      <c r="F198" s="151">
        <v>60</v>
      </c>
      <c r="G198" s="151">
        <v>95</v>
      </c>
      <c r="H198" s="151">
        <v>45</v>
      </c>
      <c r="I198" s="151">
        <v>50</v>
      </c>
      <c r="J198" s="151">
        <v>10</v>
      </c>
      <c r="K198" s="151">
        <f t="shared" si="18"/>
        <v>400</v>
      </c>
      <c r="L198" s="162">
        <v>57.14</v>
      </c>
      <c r="M198" s="151">
        <v>5</v>
      </c>
      <c r="N198" s="163">
        <v>62.14</v>
      </c>
      <c r="O198" s="164">
        <v>1793</v>
      </c>
      <c r="P198" s="267">
        <v>513</v>
      </c>
      <c r="Q198" s="239"/>
      <c r="R198" s="214">
        <v>5087</v>
      </c>
    </row>
    <row r="199" spans="1:18" ht="12.75">
      <c r="A199" s="280" t="s">
        <v>522</v>
      </c>
      <c r="B199" s="141" t="s">
        <v>600</v>
      </c>
      <c r="C199" s="150" t="s">
        <v>496</v>
      </c>
      <c r="D199" s="151">
        <v>60</v>
      </c>
      <c r="E199" s="151">
        <v>100</v>
      </c>
      <c r="F199" s="151">
        <v>85</v>
      </c>
      <c r="G199" s="151">
        <v>70</v>
      </c>
      <c r="H199" s="151">
        <v>30</v>
      </c>
      <c r="I199" s="151">
        <v>70</v>
      </c>
      <c r="J199" s="151">
        <v>20</v>
      </c>
      <c r="K199" s="151">
        <f t="shared" si="18"/>
        <v>435</v>
      </c>
      <c r="L199" s="162">
        <v>62.14</v>
      </c>
      <c r="M199" s="151"/>
      <c r="N199" s="163">
        <v>62.14</v>
      </c>
      <c r="O199" s="164">
        <v>1631</v>
      </c>
      <c r="P199" s="267">
        <v>461</v>
      </c>
      <c r="Q199" s="239"/>
      <c r="R199" s="214">
        <v>6111</v>
      </c>
    </row>
    <row r="200" spans="1:18" ht="12.75">
      <c r="A200" s="280" t="s">
        <v>523</v>
      </c>
      <c r="B200" s="141" t="s">
        <v>587</v>
      </c>
      <c r="C200" s="150" t="s">
        <v>497</v>
      </c>
      <c r="D200" s="151">
        <v>60</v>
      </c>
      <c r="E200" s="151">
        <v>50</v>
      </c>
      <c r="F200" s="151">
        <v>80</v>
      </c>
      <c r="G200" s="151">
        <v>75</v>
      </c>
      <c r="H200" s="151">
        <v>40</v>
      </c>
      <c r="I200" s="151">
        <v>60</v>
      </c>
      <c r="J200" s="151">
        <v>30</v>
      </c>
      <c r="K200" s="151">
        <f t="shared" si="18"/>
        <v>395</v>
      </c>
      <c r="L200" s="162">
        <v>56.43</v>
      </c>
      <c r="M200" s="151">
        <v>5</v>
      </c>
      <c r="N200" s="163">
        <v>61.43</v>
      </c>
      <c r="O200" s="164">
        <v>2450</v>
      </c>
      <c r="P200" s="267">
        <v>350</v>
      </c>
      <c r="Q200" s="239"/>
      <c r="R200" s="214">
        <v>3319</v>
      </c>
    </row>
    <row r="201" spans="1:18" ht="12.75">
      <c r="A201" s="280" t="s">
        <v>524</v>
      </c>
      <c r="B201" s="96" t="s">
        <v>554</v>
      </c>
      <c r="C201" s="166" t="s">
        <v>498</v>
      </c>
      <c r="D201" s="151">
        <v>60</v>
      </c>
      <c r="E201" s="151">
        <v>40</v>
      </c>
      <c r="F201" s="151">
        <v>60</v>
      </c>
      <c r="G201" s="151">
        <v>80</v>
      </c>
      <c r="H201" s="151">
        <v>45</v>
      </c>
      <c r="I201" s="151">
        <v>80</v>
      </c>
      <c r="J201" s="151">
        <v>16</v>
      </c>
      <c r="K201" s="151">
        <f t="shared" si="18"/>
        <v>381</v>
      </c>
      <c r="L201" s="162">
        <v>54.43</v>
      </c>
      <c r="M201" s="151">
        <v>5</v>
      </c>
      <c r="N201" s="163">
        <v>59.43</v>
      </c>
      <c r="O201" s="164">
        <v>1700</v>
      </c>
      <c r="P201" s="267"/>
      <c r="Q201" s="239"/>
      <c r="R201" s="214"/>
    </row>
    <row r="202" spans="1:18" ht="12.75">
      <c r="A202" s="280" t="s">
        <v>525</v>
      </c>
      <c r="B202" s="141" t="s">
        <v>569</v>
      </c>
      <c r="C202" s="150" t="s">
        <v>499</v>
      </c>
      <c r="D202" s="151">
        <v>60</v>
      </c>
      <c r="E202" s="151">
        <v>80</v>
      </c>
      <c r="F202" s="151">
        <v>80</v>
      </c>
      <c r="G202" s="151">
        <v>80</v>
      </c>
      <c r="H202" s="151">
        <v>55</v>
      </c>
      <c r="I202" s="151">
        <v>40</v>
      </c>
      <c r="J202" s="151">
        <v>10</v>
      </c>
      <c r="K202" s="151">
        <f t="shared" si="18"/>
        <v>405</v>
      </c>
      <c r="L202" s="162">
        <v>57.86</v>
      </c>
      <c r="M202" s="151"/>
      <c r="N202" s="163">
        <v>57.86</v>
      </c>
      <c r="O202" s="164">
        <v>600</v>
      </c>
      <c r="P202" s="267"/>
      <c r="Q202" s="239"/>
      <c r="R202" s="214"/>
    </row>
    <row r="203" spans="1:18" ht="12.75">
      <c r="A203" s="280" t="s">
        <v>526</v>
      </c>
      <c r="B203" s="141" t="s">
        <v>590</v>
      </c>
      <c r="C203" s="150" t="s">
        <v>500</v>
      </c>
      <c r="D203" s="151">
        <v>60</v>
      </c>
      <c r="E203" s="151">
        <v>50</v>
      </c>
      <c r="F203" s="151">
        <v>50</v>
      </c>
      <c r="G203" s="151">
        <v>70</v>
      </c>
      <c r="H203" s="151">
        <v>75</v>
      </c>
      <c r="I203" s="151">
        <v>40</v>
      </c>
      <c r="J203" s="151">
        <v>20</v>
      </c>
      <c r="K203" s="151">
        <f t="shared" si="18"/>
        <v>365</v>
      </c>
      <c r="L203" s="162">
        <v>52.14</v>
      </c>
      <c r="M203" s="151">
        <v>5</v>
      </c>
      <c r="N203" s="163">
        <v>57.14</v>
      </c>
      <c r="O203" s="164">
        <v>1400</v>
      </c>
      <c r="P203" s="267"/>
      <c r="Q203" s="239">
        <v>500</v>
      </c>
      <c r="R203" s="214"/>
    </row>
    <row r="204" spans="1:18" ht="24">
      <c r="A204" s="280" t="s">
        <v>527</v>
      </c>
      <c r="B204" s="141" t="s">
        <v>593</v>
      </c>
      <c r="C204" s="150" t="s">
        <v>501</v>
      </c>
      <c r="D204" s="151">
        <v>50</v>
      </c>
      <c r="E204" s="151">
        <v>50</v>
      </c>
      <c r="F204" s="151">
        <v>95</v>
      </c>
      <c r="G204" s="151">
        <v>70</v>
      </c>
      <c r="H204" s="151">
        <v>40</v>
      </c>
      <c r="I204" s="151">
        <v>40</v>
      </c>
      <c r="J204" s="151">
        <v>10</v>
      </c>
      <c r="K204" s="151">
        <f t="shared" si="18"/>
        <v>355</v>
      </c>
      <c r="L204" s="162">
        <v>50.71</v>
      </c>
      <c r="M204" s="151">
        <v>5</v>
      </c>
      <c r="N204" s="163">
        <v>55.71</v>
      </c>
      <c r="O204" s="164">
        <v>2100</v>
      </c>
      <c r="P204" s="267"/>
      <c r="Q204" s="239"/>
      <c r="R204" s="214">
        <v>4311</v>
      </c>
    </row>
    <row r="205" spans="1:18" ht="12.75">
      <c r="A205" s="280" t="s">
        <v>528</v>
      </c>
      <c r="B205" s="141" t="s">
        <v>586</v>
      </c>
      <c r="C205" s="150" t="s">
        <v>502</v>
      </c>
      <c r="D205" s="151">
        <v>60</v>
      </c>
      <c r="E205" s="151">
        <v>40</v>
      </c>
      <c r="F205" s="151">
        <v>90</v>
      </c>
      <c r="G205" s="151">
        <v>50</v>
      </c>
      <c r="H205" s="151">
        <v>40</v>
      </c>
      <c r="I205" s="151">
        <v>60</v>
      </c>
      <c r="J205" s="151">
        <v>40</v>
      </c>
      <c r="K205" s="151">
        <f t="shared" si="18"/>
        <v>380</v>
      </c>
      <c r="L205" s="162">
        <v>54.29</v>
      </c>
      <c r="M205" s="151"/>
      <c r="N205" s="163">
        <v>54.29</v>
      </c>
      <c r="O205" s="164">
        <v>2300</v>
      </c>
      <c r="P205" s="267"/>
      <c r="Q205" s="239"/>
      <c r="R205" s="214"/>
    </row>
    <row r="206" spans="1:18" ht="12.75">
      <c r="A206" s="280" t="s">
        <v>529</v>
      </c>
      <c r="B206" s="141" t="s">
        <v>591</v>
      </c>
      <c r="C206" s="150" t="s">
        <v>503</v>
      </c>
      <c r="D206" s="151">
        <v>50</v>
      </c>
      <c r="E206" s="151">
        <v>80</v>
      </c>
      <c r="F206" s="151">
        <v>60</v>
      </c>
      <c r="G206" s="151">
        <v>90</v>
      </c>
      <c r="H206" s="151">
        <v>40</v>
      </c>
      <c r="I206" s="151">
        <v>40</v>
      </c>
      <c r="J206" s="151">
        <v>14</v>
      </c>
      <c r="K206" s="151">
        <f t="shared" si="18"/>
        <v>374</v>
      </c>
      <c r="L206" s="162">
        <v>53.43</v>
      </c>
      <c r="M206" s="151"/>
      <c r="N206" s="163">
        <v>53.43</v>
      </c>
      <c r="O206" s="164">
        <v>700</v>
      </c>
      <c r="P206" s="267"/>
      <c r="Q206" s="239"/>
      <c r="R206" s="214">
        <v>4246</v>
      </c>
    </row>
    <row r="207" spans="1:18" ht="12.75">
      <c r="A207" s="280" t="s">
        <v>530</v>
      </c>
      <c r="B207" s="141" t="s">
        <v>588</v>
      </c>
      <c r="C207" s="150" t="s">
        <v>504</v>
      </c>
      <c r="D207" s="151">
        <v>60</v>
      </c>
      <c r="E207" s="151">
        <v>70</v>
      </c>
      <c r="F207" s="151">
        <v>60</v>
      </c>
      <c r="G207" s="151">
        <v>50</v>
      </c>
      <c r="H207" s="151">
        <v>55</v>
      </c>
      <c r="I207" s="151">
        <v>60</v>
      </c>
      <c r="J207" s="151">
        <v>10</v>
      </c>
      <c r="K207" s="151">
        <f t="shared" si="18"/>
        <v>365</v>
      </c>
      <c r="L207" s="162">
        <v>52.14</v>
      </c>
      <c r="M207" s="151"/>
      <c r="N207" s="163">
        <v>52.14</v>
      </c>
      <c r="O207" s="164">
        <v>758</v>
      </c>
      <c r="P207" s="267"/>
      <c r="Q207" s="239"/>
      <c r="R207" s="214">
        <v>1014</v>
      </c>
    </row>
    <row r="208" spans="1:18" ht="12.75">
      <c r="A208" s="280" t="s">
        <v>531</v>
      </c>
      <c r="B208" s="141" t="s">
        <v>594</v>
      </c>
      <c r="C208" s="150" t="s">
        <v>505</v>
      </c>
      <c r="D208" s="151">
        <v>80</v>
      </c>
      <c r="E208" s="151">
        <v>40</v>
      </c>
      <c r="F208" s="151">
        <v>75</v>
      </c>
      <c r="G208" s="151">
        <v>90</v>
      </c>
      <c r="H208" s="151">
        <v>30</v>
      </c>
      <c r="I208" s="151">
        <v>30</v>
      </c>
      <c r="J208" s="151">
        <v>10</v>
      </c>
      <c r="K208" s="151">
        <f t="shared" si="18"/>
        <v>355</v>
      </c>
      <c r="L208" s="162">
        <v>50.71</v>
      </c>
      <c r="M208" s="151"/>
      <c r="N208" s="163">
        <v>50.71</v>
      </c>
      <c r="O208" s="164">
        <v>2500</v>
      </c>
      <c r="P208" s="267"/>
      <c r="Q208" s="239"/>
      <c r="R208" s="214">
        <v>0</v>
      </c>
    </row>
    <row r="209" spans="1:18" ht="12.75">
      <c r="A209" s="280" t="s">
        <v>532</v>
      </c>
      <c r="B209" s="141" t="s">
        <v>595</v>
      </c>
      <c r="C209" s="150" t="s">
        <v>506</v>
      </c>
      <c r="D209" s="151">
        <v>60</v>
      </c>
      <c r="E209" s="151">
        <v>20</v>
      </c>
      <c r="F209" s="151">
        <v>70</v>
      </c>
      <c r="G209" s="151">
        <v>80</v>
      </c>
      <c r="H209" s="151">
        <v>45</v>
      </c>
      <c r="I209" s="151">
        <v>70</v>
      </c>
      <c r="J209" s="151">
        <v>10</v>
      </c>
      <c r="K209" s="151">
        <f t="shared" si="18"/>
        <v>355</v>
      </c>
      <c r="L209" s="162">
        <v>50.71</v>
      </c>
      <c r="M209" s="151"/>
      <c r="N209" s="163">
        <v>50.71</v>
      </c>
      <c r="O209" s="164">
        <v>2500</v>
      </c>
      <c r="P209" s="267"/>
      <c r="Q209" s="239"/>
      <c r="R209" s="214">
        <v>0</v>
      </c>
    </row>
    <row r="210" spans="1:18" ht="12.75">
      <c r="A210" s="280" t="s">
        <v>533</v>
      </c>
      <c r="B210" s="141" t="s">
        <v>603</v>
      </c>
      <c r="C210" s="167" t="s">
        <v>507</v>
      </c>
      <c r="D210" s="151">
        <v>50</v>
      </c>
      <c r="E210" s="151">
        <v>80</v>
      </c>
      <c r="F210" s="151">
        <v>70</v>
      </c>
      <c r="G210" s="151">
        <v>65</v>
      </c>
      <c r="H210" s="151">
        <v>10</v>
      </c>
      <c r="I210" s="151">
        <v>50</v>
      </c>
      <c r="J210" s="151">
        <v>10</v>
      </c>
      <c r="K210" s="151">
        <f t="shared" si="18"/>
        <v>335</v>
      </c>
      <c r="L210" s="162">
        <v>47.86</v>
      </c>
      <c r="M210" s="151"/>
      <c r="N210" s="163">
        <v>47.86</v>
      </c>
      <c r="O210" s="168">
        <v>490</v>
      </c>
      <c r="P210" s="267"/>
      <c r="Q210" s="239">
        <v>420</v>
      </c>
      <c r="R210" s="214">
        <v>3150</v>
      </c>
    </row>
    <row r="211" spans="1:18" ht="12.75">
      <c r="A211" s="280" t="s">
        <v>534</v>
      </c>
      <c r="B211" s="97" t="s">
        <v>589</v>
      </c>
      <c r="C211" s="150" t="s">
        <v>508</v>
      </c>
      <c r="D211" s="151">
        <v>50</v>
      </c>
      <c r="E211" s="151">
        <v>50</v>
      </c>
      <c r="F211" s="151">
        <v>30</v>
      </c>
      <c r="G211" s="151">
        <v>90</v>
      </c>
      <c r="H211" s="151">
        <v>55</v>
      </c>
      <c r="I211" s="151">
        <v>40</v>
      </c>
      <c r="J211" s="151">
        <v>10</v>
      </c>
      <c r="K211" s="151">
        <f t="shared" si="18"/>
        <v>325</v>
      </c>
      <c r="L211" s="162">
        <v>46.43</v>
      </c>
      <c r="M211" s="151"/>
      <c r="N211" s="163">
        <v>46.43</v>
      </c>
      <c r="O211" s="164">
        <v>1140</v>
      </c>
      <c r="P211" s="267"/>
      <c r="Q211" s="239"/>
      <c r="R211" s="214">
        <v>5487</v>
      </c>
    </row>
    <row r="212" spans="1:18" ht="12.75">
      <c r="A212" s="280" t="s">
        <v>535</v>
      </c>
      <c r="B212" s="141" t="s">
        <v>592</v>
      </c>
      <c r="C212" s="150" t="s">
        <v>509</v>
      </c>
      <c r="D212" s="151">
        <v>50</v>
      </c>
      <c r="E212" s="151">
        <v>40</v>
      </c>
      <c r="F212" s="151">
        <v>50</v>
      </c>
      <c r="G212" s="151">
        <v>80</v>
      </c>
      <c r="H212" s="151">
        <v>55</v>
      </c>
      <c r="I212" s="151">
        <v>40</v>
      </c>
      <c r="J212" s="151">
        <v>10</v>
      </c>
      <c r="K212" s="151">
        <f t="shared" si="18"/>
        <v>325</v>
      </c>
      <c r="L212" s="162">
        <v>46.43</v>
      </c>
      <c r="M212" s="151"/>
      <c r="N212" s="163">
        <v>46.43</v>
      </c>
      <c r="O212" s="164">
        <v>2500</v>
      </c>
      <c r="P212" s="267"/>
      <c r="Q212" s="239"/>
      <c r="R212" s="214"/>
    </row>
    <row r="213" spans="1:18" ht="12.75">
      <c r="A213" s="280" t="s">
        <v>536</v>
      </c>
      <c r="B213" s="141" t="s">
        <v>571</v>
      </c>
      <c r="C213" s="150" t="s">
        <v>510</v>
      </c>
      <c r="D213" s="151">
        <v>50</v>
      </c>
      <c r="E213" s="151">
        <v>70</v>
      </c>
      <c r="F213" s="151">
        <v>70</v>
      </c>
      <c r="G213" s="151">
        <v>55</v>
      </c>
      <c r="H213" s="151">
        <v>30</v>
      </c>
      <c r="I213" s="151">
        <v>30</v>
      </c>
      <c r="J213" s="151">
        <v>20</v>
      </c>
      <c r="K213" s="151">
        <f t="shared" si="18"/>
        <v>325</v>
      </c>
      <c r="L213" s="162">
        <v>46.43</v>
      </c>
      <c r="M213" s="151"/>
      <c r="N213" s="163">
        <v>46.43</v>
      </c>
      <c r="O213" s="164">
        <v>2500</v>
      </c>
      <c r="P213" s="267"/>
      <c r="Q213" s="239"/>
      <c r="R213" s="214">
        <v>9870</v>
      </c>
    </row>
    <row r="214" spans="1:18" ht="24">
      <c r="A214" s="280" t="s">
        <v>537</v>
      </c>
      <c r="B214" s="141" t="s">
        <v>596</v>
      </c>
      <c r="C214" s="150" t="s">
        <v>511</v>
      </c>
      <c r="D214" s="151">
        <v>50</v>
      </c>
      <c r="E214" s="151">
        <v>60</v>
      </c>
      <c r="F214" s="151">
        <v>50</v>
      </c>
      <c r="G214" s="151">
        <v>55</v>
      </c>
      <c r="H214" s="151">
        <v>55</v>
      </c>
      <c r="I214" s="151">
        <v>30</v>
      </c>
      <c r="J214" s="151">
        <v>20</v>
      </c>
      <c r="K214" s="151">
        <f t="shared" si="18"/>
        <v>320</v>
      </c>
      <c r="L214" s="162">
        <v>45.71</v>
      </c>
      <c r="M214" s="151"/>
      <c r="N214" s="163">
        <v>45.71</v>
      </c>
      <c r="O214" s="164">
        <v>980</v>
      </c>
      <c r="P214" s="267"/>
      <c r="Q214" s="239">
        <v>330</v>
      </c>
      <c r="R214" s="214">
        <v>1507</v>
      </c>
    </row>
    <row r="215" spans="1:18" ht="12.75">
      <c r="A215" s="280" t="s">
        <v>538</v>
      </c>
      <c r="B215" s="96" t="s">
        <v>602</v>
      </c>
      <c r="C215" s="150" t="s">
        <v>512</v>
      </c>
      <c r="D215" s="151">
        <v>50</v>
      </c>
      <c r="E215" s="151">
        <v>70</v>
      </c>
      <c r="F215" s="151">
        <v>30</v>
      </c>
      <c r="G215" s="151">
        <v>70</v>
      </c>
      <c r="H215" s="151">
        <v>35</v>
      </c>
      <c r="I215" s="151">
        <v>50</v>
      </c>
      <c r="J215" s="151">
        <v>14</v>
      </c>
      <c r="K215" s="151">
        <f t="shared" si="18"/>
        <v>319</v>
      </c>
      <c r="L215" s="162">
        <v>45.57</v>
      </c>
      <c r="M215" s="151"/>
      <c r="N215" s="163">
        <v>45.57</v>
      </c>
      <c r="O215" s="164">
        <v>2500</v>
      </c>
      <c r="P215" s="267"/>
      <c r="Q215" s="239"/>
      <c r="R215" s="214">
        <v>13798</v>
      </c>
    </row>
    <row r="216" spans="1:18" ht="12.75">
      <c r="A216" s="280" t="s">
        <v>539</v>
      </c>
      <c r="B216" s="96" t="s">
        <v>562</v>
      </c>
      <c r="C216" s="167" t="s">
        <v>513</v>
      </c>
      <c r="D216" s="151">
        <v>60</v>
      </c>
      <c r="E216" s="151">
        <v>70</v>
      </c>
      <c r="F216" s="151">
        <v>40</v>
      </c>
      <c r="G216" s="151">
        <v>80</v>
      </c>
      <c r="H216" s="151">
        <v>15</v>
      </c>
      <c r="I216" s="151">
        <v>40</v>
      </c>
      <c r="J216" s="151">
        <v>10</v>
      </c>
      <c r="K216" s="151">
        <f t="shared" si="18"/>
        <v>315</v>
      </c>
      <c r="L216" s="162">
        <v>45</v>
      </c>
      <c r="M216" s="151"/>
      <c r="N216" s="163">
        <v>45</v>
      </c>
      <c r="O216" s="168">
        <v>850</v>
      </c>
      <c r="P216" s="267" t="s">
        <v>454</v>
      </c>
      <c r="Q216" s="239"/>
      <c r="R216" s="214"/>
    </row>
    <row r="217" spans="1:18" ht="13.5" thickBot="1">
      <c r="A217" s="282" t="s">
        <v>540</v>
      </c>
      <c r="B217" s="169" t="s">
        <v>601</v>
      </c>
      <c r="C217" s="155" t="s">
        <v>514</v>
      </c>
      <c r="D217" s="156">
        <v>50</v>
      </c>
      <c r="E217" s="156">
        <v>50</v>
      </c>
      <c r="F217" s="156">
        <v>30</v>
      </c>
      <c r="G217" s="156">
        <v>50</v>
      </c>
      <c r="H217" s="156">
        <v>20</v>
      </c>
      <c r="I217" s="156">
        <v>40</v>
      </c>
      <c r="J217" s="156">
        <v>30</v>
      </c>
      <c r="K217" s="156">
        <f t="shared" si="18"/>
        <v>270</v>
      </c>
      <c r="L217" s="170">
        <v>38.57</v>
      </c>
      <c r="M217" s="156"/>
      <c r="N217" s="171">
        <v>38.57</v>
      </c>
      <c r="O217" s="172">
        <v>1380</v>
      </c>
      <c r="P217" s="268"/>
      <c r="Q217" s="236"/>
      <c r="R217" s="215"/>
    </row>
    <row r="218" spans="1:18" ht="13.5" thickBot="1">
      <c r="A218" s="35"/>
      <c r="B218" s="35"/>
      <c r="C218" s="36" t="s">
        <v>77</v>
      </c>
      <c r="D218" s="37"/>
      <c r="E218" s="37"/>
      <c r="F218" s="37"/>
      <c r="G218" s="37"/>
      <c r="H218" s="37"/>
      <c r="I218" s="37"/>
      <c r="J218" s="37"/>
      <c r="K218" s="38"/>
      <c r="L218" s="39"/>
      <c r="M218" s="39"/>
      <c r="N218" s="40"/>
      <c r="O218" s="224">
        <f>SUM(O198:O217)</f>
        <v>32772</v>
      </c>
      <c r="P218" s="232">
        <f>SUM(P191:P214)</f>
        <v>11250</v>
      </c>
      <c r="Q218" s="240">
        <f>SUM(Q197:Q216)</f>
        <v>1250</v>
      </c>
      <c r="R218" s="234">
        <f>SUM(R191:R217)</f>
        <v>68200</v>
      </c>
    </row>
    <row r="219" spans="1:18" ht="13.5" thickBot="1">
      <c r="A219" s="35"/>
      <c r="B219" s="35"/>
      <c r="C219" s="42" t="s">
        <v>125</v>
      </c>
      <c r="D219" s="43"/>
      <c r="E219" s="43"/>
      <c r="F219" s="43"/>
      <c r="G219" s="43"/>
      <c r="H219" s="43"/>
      <c r="I219" s="43"/>
      <c r="J219" s="43"/>
      <c r="K219" s="44"/>
      <c r="L219" s="45"/>
      <c r="M219" s="45"/>
      <c r="N219" s="46"/>
      <c r="O219" s="233"/>
      <c r="P219" s="237">
        <f>P218+Q218</f>
        <v>12500</v>
      </c>
      <c r="Q219" s="47"/>
      <c r="R219" s="235"/>
    </row>
  </sheetData>
  <sheetProtection/>
  <printOptions/>
  <pageMargins left="0.2755905511811024" right="0.1968503937007874" top="0.3937007874015748" bottom="0.3937007874015748" header="0.15748031496062992" footer="0.15748031496062992"/>
  <pageSetup fitToHeight="6" fitToWidth="1" horizontalDpi="600" verticalDpi="600" orientation="landscape" paperSize="9" scale="83" r:id="rId1"/>
  <headerFooter alignWithMargins="0">
    <oddFooter>&amp;L&amp;"Arial,Kurzíva"&amp;8&amp;Z&amp;F/&amp;F/&amp;A&amp;C&amp;"Arial,Kurzíva"&amp;8&amp;D&amp;R&amp;"Arial,Kurzíva"&amp;8&amp;P/&amp;N</oddFooter>
  </headerFooter>
  <rowBreaks count="1" manualBreakCount="1"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Stipala Libor Ing.</cp:lastModifiedBy>
  <cp:lastPrinted>2012-05-10T06:31:32Z</cp:lastPrinted>
  <dcterms:created xsi:type="dcterms:W3CDTF">2012-03-03T16:41:30Z</dcterms:created>
  <dcterms:modified xsi:type="dcterms:W3CDTF">2012-05-15T12:26:29Z</dcterms:modified>
  <cp:category/>
  <cp:version/>
  <cp:contentType/>
  <cp:contentStatus/>
</cp:coreProperties>
</file>